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прайсы\ноябрь2020\Новая папка\"/>
    </mc:Choice>
  </mc:AlternateContent>
  <xr:revisionPtr revIDLastSave="0" documentId="13_ncr:1_{417363C3-AC51-456C-8DDC-D5A7D49C600C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Полаир КХстандарт+КХ для Цветов" sheetId="5" r:id="rId1"/>
    <sheet name="Полаир КХ стандарт заказ" sheetId="4" r:id="rId2"/>
    <sheet name="Полаир КХ стеклянный фронт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8" i="4" l="1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</calcChain>
</file>

<file path=xl/sharedStrings.xml><?xml version="1.0" encoding="utf-8"?>
<sst xmlns="http://schemas.openxmlformats.org/spreadsheetml/2006/main" count="153" uniqueCount="99">
  <si>
    <t>Пандус</t>
  </si>
  <si>
    <t>Полка с кронштейнами - 1 комплект</t>
  </si>
  <si>
    <t>Дополнительное оборудование:</t>
  </si>
  <si>
    <t>не выше -18</t>
  </si>
  <si>
    <t>КХН-1,44 Мinicellа МВ 2 двери</t>
  </si>
  <si>
    <t>КХН-1,44 Мinicellа МВ 1 дверь</t>
  </si>
  <si>
    <t>-5…+5</t>
  </si>
  <si>
    <t>КХН-1,44  Мinicellа ММ без пола 2 двери</t>
  </si>
  <si>
    <t>КХН-1,44 Мinicellа ММ без пола 1 дверь</t>
  </si>
  <si>
    <t>КХН-1,44 Мinicellа ММ 2 двери</t>
  </si>
  <si>
    <t>КХН-1,44 Мinicellа ММ 1 дверь</t>
  </si>
  <si>
    <r>
      <rPr>
        <b/>
        <sz val="8"/>
        <color rgb="FFFFFFFF"/>
        <rFont val="Arial"/>
        <family val="2"/>
      </rPr>
      <t>Цена, Руб</t>
    </r>
  </si>
  <si>
    <r>
      <rPr>
        <b/>
        <sz val="8"/>
        <color rgb="FFFFFFFF"/>
        <rFont val="Arial"/>
        <family val="2"/>
      </rPr>
      <t>Температурный режим</t>
    </r>
  </si>
  <si>
    <r>
      <rPr>
        <b/>
        <sz val="8"/>
        <color rgb="FFFFFFFF"/>
        <rFont val="Arial"/>
        <family val="2"/>
      </rPr>
      <t>Модель</t>
    </r>
  </si>
  <si>
    <t>КАМЕРЫ ХОЛОДИЛЬНЫЕ POLAIR MINICELLA (80мм)</t>
  </si>
  <si>
    <r>
      <rPr>
        <b/>
        <sz val="6.5"/>
        <rFont val="Arial"/>
        <family val="2"/>
      </rPr>
      <t>Стекл. блок по двум смежным сторонам,  дв.стекл. одноств.по ст.2560</t>
    </r>
  </si>
  <si>
    <r>
      <rPr>
        <b/>
        <sz val="6.5"/>
        <rFont val="Arial"/>
        <family val="2"/>
      </rPr>
      <t>Стекл.блок с одностворчатой  дверью по стороне 2560</t>
    </r>
  </si>
  <si>
    <r>
      <rPr>
        <b/>
        <sz val="6.5"/>
        <rFont val="Arial"/>
        <family val="2"/>
      </rPr>
      <t>Стекл. блок по стороны 2560, дверь унив.по смежной стороне</t>
    </r>
  </si>
  <si>
    <r>
      <rPr>
        <b/>
        <sz val="6.5"/>
        <rFont val="Arial"/>
        <family val="2"/>
      </rPr>
      <t>КХН-11,75ст(2560*2560*2200)</t>
    </r>
  </si>
  <si>
    <r>
      <rPr>
        <b/>
        <sz val="6.5"/>
        <rFont val="Arial"/>
        <family val="2"/>
      </rPr>
      <t>Стекл. блок по двум  сторонам,  дв.стекл. двухств.по ст.3160</t>
    </r>
  </si>
  <si>
    <r>
      <rPr>
        <b/>
        <sz val="6.5"/>
        <rFont val="Arial"/>
        <family val="2"/>
      </rPr>
      <t>Стекл. блок по двум  сторонам,  дв.стекл. одноств.по ст.3160</t>
    </r>
  </si>
  <si>
    <r>
      <rPr>
        <b/>
        <sz val="6.5"/>
        <rFont val="Arial"/>
        <family val="2"/>
      </rPr>
      <t>Стекл.блок с одностворчатой  дверью по стороне 3160</t>
    </r>
  </si>
  <si>
    <r>
      <rPr>
        <b/>
        <sz val="6.5"/>
        <rFont val="Arial"/>
        <family val="2"/>
      </rPr>
      <t>Стекл. блок по стороны 3160, дверь унив.по смежной стороне</t>
    </r>
  </si>
  <si>
    <r>
      <rPr>
        <b/>
        <sz val="6.5"/>
        <rFont val="Arial"/>
        <family val="2"/>
      </rPr>
      <t>Стекл.блок с одностворчатой  дверью по стороне 1960</t>
    </r>
  </si>
  <si>
    <r>
      <rPr>
        <b/>
        <sz val="6.5"/>
        <rFont val="Arial"/>
        <family val="2"/>
      </rPr>
      <t>Стекл. блок по стороны 1960, дверь унив.по смежной стороне</t>
    </r>
  </si>
  <si>
    <r>
      <rPr>
        <b/>
        <sz val="6.5"/>
        <rFont val="Arial"/>
        <family val="2"/>
      </rPr>
      <t>КХН-11,02ст(3160*1960*2200)</t>
    </r>
  </si>
  <si>
    <r>
      <rPr>
        <b/>
        <sz val="6.5"/>
        <rFont val="Arial"/>
        <family val="2"/>
      </rPr>
      <t>КХН-8,81ст(2560*1960*2200)</t>
    </r>
  </si>
  <si>
    <r>
      <rPr>
        <b/>
        <sz val="6.5"/>
        <rFont val="Arial"/>
        <family val="2"/>
      </rPr>
      <t>Стекл. блок по двум смежным сторонам,  дв.стекл. одноств.по ст.2260</t>
    </r>
  </si>
  <si>
    <r>
      <rPr>
        <b/>
        <sz val="6.5"/>
        <rFont val="Arial"/>
        <family val="2"/>
      </rPr>
      <t>Стекл.блок с одностворчатой  дверью по стороне 2260</t>
    </r>
  </si>
  <si>
    <r>
      <rPr>
        <b/>
        <sz val="6.5"/>
        <rFont val="Arial"/>
        <family val="2"/>
      </rPr>
      <t>Стекл. блок по стороны 2260, дверь унив.по смежной стороне</t>
    </r>
  </si>
  <si>
    <r>
      <rPr>
        <b/>
        <sz val="6.5"/>
        <rFont val="Arial"/>
        <family val="2"/>
      </rPr>
      <t>КХН-7,71ст(2260*1960*2200)</t>
    </r>
  </si>
  <si>
    <r>
      <rPr>
        <b/>
        <sz val="6.5"/>
        <rFont val="Arial"/>
        <family val="2"/>
      </rPr>
      <t>Стекл. блок по двум смежным сторонам,  дв.стекл. одноств.по ст.1960</t>
    </r>
  </si>
  <si>
    <r>
      <rPr>
        <b/>
        <sz val="6.5"/>
        <rFont val="Arial"/>
        <family val="2"/>
      </rPr>
      <t>КХН-6,61ст(1960*1960*2200)</t>
    </r>
  </si>
  <si>
    <r>
      <rPr>
        <b/>
        <sz val="6.5"/>
        <rFont val="Arial"/>
        <family val="2"/>
      </rPr>
      <t>КХН-4,41ст(1960*1360*2200)</t>
    </r>
  </si>
  <si>
    <r>
      <rPr>
        <b/>
        <sz val="6.5"/>
        <rFont val="Arial"/>
        <family val="2"/>
      </rPr>
      <t>Стекл. блок по двум сторонам,  дв.стекл. двухств. по стороне 1360</t>
    </r>
  </si>
  <si>
    <r>
      <rPr>
        <b/>
        <sz val="6.5"/>
        <rFont val="Arial"/>
        <family val="2"/>
      </rPr>
      <t>Стекл.блок с двухстворчатой  дверью по стороне 1360</t>
    </r>
  </si>
  <si>
    <r>
      <rPr>
        <b/>
        <sz val="6.5"/>
        <rFont val="Arial"/>
        <family val="2"/>
      </rPr>
      <t>Стекл. блок по стороны 1360, дверь унив.по смежной стороне</t>
    </r>
  </si>
  <si>
    <r>
      <rPr>
        <b/>
        <sz val="6.5"/>
        <rFont val="Arial"/>
        <family val="2"/>
      </rPr>
      <t>КХН-2,94cт(1360*1360*2200)</t>
    </r>
  </si>
  <si>
    <t>Цена, Руб.</t>
  </si>
  <si>
    <r>
      <t xml:space="preserve">Комплектация: профиль соединительный для соединения стеклоблоков друг с другом; профиль отделочный с внутренней </t>
    </r>
    <r>
      <rPr>
        <b/>
        <sz val="6.5"/>
        <rFont val="Arial"/>
        <family val="2"/>
      </rPr>
      <t>и наружной стороны камеры; ручка двери; замок (по запросу); метизы.</t>
    </r>
  </si>
  <si>
    <r>
      <rPr>
        <b/>
        <sz val="7"/>
        <rFont val="Arial"/>
        <family val="2"/>
      </rPr>
      <t xml:space="preserve">Все холодильные камеры со стеклом  выпускаются на базе стандартных камер "Полаир" с толщиной  панелей  80 мм. Размер стеклянного блока по высоте 1830 мм. Стеклянные дверные блоки одностворчатые имееют ширину 900 мм,
</t>
    </r>
    <r>
      <rPr>
        <b/>
        <sz val="7"/>
        <rFont val="Arial"/>
        <family val="2"/>
      </rPr>
      <t>двухстворчатые - 1200 мм.</t>
    </r>
  </si>
  <si>
    <r>
      <rPr>
        <b/>
        <i/>
        <sz val="9.5"/>
        <color rgb="FFFF6600"/>
        <rFont val="Arial"/>
        <family val="2"/>
      </rPr>
      <t>ПРАЙС - ЛИСТ  КАМЕРЫ ХОЛОДИЛЬНЫЕ МОДУЛЬНЫЕ СО СТЕКЛОМ</t>
    </r>
  </si>
  <si>
    <r>
      <rPr>
        <b/>
        <sz val="6.5"/>
        <rFont val="Arial"/>
        <family val="2"/>
      </rPr>
      <t>2560*2560, h=2200</t>
    </r>
  </si>
  <si>
    <r>
      <rPr>
        <b/>
        <sz val="6.5"/>
        <rFont val="Arial"/>
        <family val="2"/>
      </rPr>
      <t>КХН-11,75</t>
    </r>
  </si>
  <si>
    <r>
      <rPr>
        <b/>
        <sz val="6.5"/>
        <rFont val="Arial"/>
        <family val="2"/>
      </rPr>
      <t>1960*3160, h=2200</t>
    </r>
  </si>
  <si>
    <r>
      <rPr>
        <b/>
        <sz val="6.5"/>
        <rFont val="Arial"/>
        <family val="2"/>
      </rPr>
      <t>КХН-11,02</t>
    </r>
  </si>
  <si>
    <r>
      <rPr>
        <b/>
        <sz val="6.5"/>
        <rFont val="Arial"/>
        <family val="2"/>
      </rPr>
      <t>1960*2560, h=2200</t>
    </r>
  </si>
  <si>
    <r>
      <rPr>
        <b/>
        <sz val="6.5"/>
        <rFont val="Arial"/>
        <family val="2"/>
      </rPr>
      <t>КХН-8,81</t>
    </r>
  </si>
  <si>
    <r>
      <rPr>
        <b/>
        <sz val="6.5"/>
        <rFont val="Arial"/>
        <family val="2"/>
      </rPr>
      <t>1960*2260, h=2200</t>
    </r>
  </si>
  <si>
    <r>
      <rPr>
        <b/>
        <sz val="6.5"/>
        <rFont val="Arial"/>
        <family val="2"/>
      </rPr>
      <t>КХН-7,71</t>
    </r>
  </si>
  <si>
    <r>
      <rPr>
        <b/>
        <sz val="6.5"/>
        <rFont val="Arial"/>
        <family val="2"/>
      </rPr>
      <t>1960*1960, h=2200</t>
    </r>
  </si>
  <si>
    <r>
      <rPr>
        <b/>
        <sz val="6.5"/>
        <rFont val="Arial"/>
        <family val="2"/>
      </rPr>
      <t>КХН-6,61</t>
    </r>
  </si>
  <si>
    <r>
      <rPr>
        <b/>
        <sz val="6.5"/>
        <rFont val="Arial"/>
        <family val="2"/>
      </rPr>
      <t>1360*1960, h=2200</t>
    </r>
  </si>
  <si>
    <r>
      <rPr>
        <b/>
        <sz val="6.5"/>
        <rFont val="Arial"/>
        <family val="2"/>
      </rPr>
      <t>КХН-4,41</t>
    </r>
  </si>
  <si>
    <r>
      <rPr>
        <b/>
        <sz val="6.5"/>
        <rFont val="Arial"/>
        <family val="2"/>
      </rPr>
      <t>1360*1360, h=2200</t>
    </r>
  </si>
  <si>
    <r>
      <rPr>
        <b/>
        <sz val="6.5"/>
        <rFont val="Arial"/>
        <family val="2"/>
      </rPr>
      <t>КХН-2,94</t>
    </r>
  </si>
  <si>
    <r>
      <rPr>
        <b/>
        <sz val="6.5"/>
        <color rgb="FFFFFFFF"/>
        <rFont val="Arial"/>
        <family val="2"/>
      </rPr>
      <t>Цена, Руб</t>
    </r>
  </si>
  <si>
    <r>
      <rPr>
        <b/>
        <sz val="6.5"/>
        <color rgb="FFFFFFFF"/>
        <rFont val="Arial"/>
        <family val="2"/>
      </rPr>
      <t>Размеры, мм</t>
    </r>
  </si>
  <si>
    <r>
      <rPr>
        <b/>
        <sz val="6.5"/>
        <color rgb="FFFFFFFF"/>
        <rFont val="Arial"/>
        <family val="2"/>
      </rPr>
      <t>Модель</t>
    </r>
  </si>
  <si>
    <r>
      <rPr>
        <b/>
        <sz val="6.5"/>
        <color rgb="FFFFFFFF"/>
        <rFont val="Arial"/>
        <family val="2"/>
      </rPr>
      <t>Код</t>
    </r>
  </si>
  <si>
    <t>ПРАЙС-ЛИСТ КАМЕРЫ POLAIR Standard (80мм) СКЛАДСКИЕ ПОЗИЦИИ</t>
  </si>
  <si>
    <r>
      <rPr>
        <b/>
        <sz val="8"/>
        <color rgb="FFFFFFFF"/>
        <rFont val="Arial"/>
        <family val="2"/>
      </rPr>
      <t>Цена, Руб.</t>
    </r>
  </si>
  <si>
    <r>
      <rPr>
        <b/>
        <i/>
        <sz val="9.5"/>
        <color rgb="FFFF6600"/>
        <rFont val="Arial"/>
        <family val="2"/>
      </rPr>
      <t>ПРАЙС-ЛИСТ -  КАМЕРЫ POLAIR Professionale (100мм) ИЗ СТАНДАРТНЫХ ПАНЕЛЕЙ</t>
    </r>
  </si>
  <si>
    <r>
      <rPr>
        <b/>
        <i/>
        <sz val="10"/>
        <color rgb="FFFF6600"/>
        <rFont val="Arial"/>
        <family val="2"/>
      </rPr>
      <t>ПРАЙС-ЛИСТ -  КАМЕРЫ POLAIR Standard (80мм) ИЗ СТАНДАРТНЫХ ПАНЕЛЕЙ</t>
    </r>
  </si>
  <si>
    <r>
      <rPr>
        <b/>
        <i/>
        <sz val="8"/>
        <color rgb="FF0000FF"/>
        <rFont val="Arial"/>
        <family val="2"/>
      </rPr>
      <t>толщина панели 100 мм</t>
    </r>
  </si>
  <si>
    <r>
      <rPr>
        <b/>
        <i/>
        <sz val="8"/>
        <color rgb="FF0000FF"/>
        <rFont val="Arial"/>
        <family val="2"/>
      </rPr>
      <t>толщина панели 80 мм</t>
    </r>
  </si>
  <si>
    <r>
      <rPr>
        <b/>
        <sz val="9.5"/>
        <rFont val="Arial"/>
        <family val="2"/>
      </rPr>
      <t xml:space="preserve">Сборно-разборные холодильные камеры из сендвич-панелей с соединением
</t>
    </r>
    <r>
      <rPr>
        <b/>
        <sz val="9.5"/>
        <rFont val="Arial"/>
        <family val="2"/>
      </rPr>
      <t>ШИП-ПАЗ из жесткого ПВХ</t>
    </r>
  </si>
  <si>
    <r>
      <rPr>
        <b/>
        <sz val="10"/>
        <rFont val="Arial"/>
        <family val="2"/>
      </rPr>
      <t xml:space="preserve">Сборно-разборные холодильные камеры из сендвич-панелей с соединением
</t>
    </r>
    <r>
      <rPr>
        <b/>
        <sz val="10"/>
        <rFont val="Arial"/>
        <family val="2"/>
      </rPr>
      <t>ШИП-ПАЗ из жесткого ПВХ</t>
    </r>
  </si>
  <si>
    <r>
      <rPr>
        <sz val="8"/>
        <rFont val="Arial"/>
        <family val="2"/>
      </rPr>
      <t xml:space="preserve">Высота
</t>
    </r>
    <r>
      <rPr>
        <sz val="8"/>
        <rFont val="Arial"/>
        <family val="2"/>
      </rPr>
      <t>фронта Н=1840</t>
    </r>
  </si>
  <si>
    <r>
      <rPr>
        <sz val="8"/>
        <rFont val="Arial"/>
        <family val="2"/>
      </rPr>
      <t xml:space="preserve">Высота
</t>
    </r>
    <r>
      <rPr>
        <sz val="8"/>
        <rFont val="Arial"/>
        <family val="2"/>
      </rPr>
      <t>фронта Н=1640</t>
    </r>
  </si>
  <si>
    <r>
      <rPr>
        <sz val="8"/>
        <rFont val="Arial"/>
        <family val="2"/>
      </rPr>
      <t>V, м3</t>
    </r>
  </si>
  <si>
    <r>
      <rPr>
        <b/>
        <sz val="11"/>
        <rFont val="Arial"/>
        <family val="2"/>
      </rPr>
      <t>КАМЕРЫ СО СТЕКЛЯННЫМ  ФРОНТОМ серии Х7</t>
    </r>
  </si>
  <si>
    <r>
      <rPr>
        <sz val="8"/>
        <color rgb="FFFFFFFF"/>
        <rFont val="Arial"/>
        <family val="2"/>
      </rPr>
      <t>Глубина</t>
    </r>
  </si>
  <si>
    <r>
      <rPr>
        <sz val="8"/>
        <color rgb="FFFFFFFF"/>
        <rFont val="Arial"/>
        <family val="2"/>
      </rPr>
      <t>Дли</t>
    </r>
    <r>
      <rPr>
        <sz val="8"/>
        <color rgb="FFFFFFFF"/>
        <rFont val="Arial"/>
        <family val="2"/>
      </rPr>
      <t>на</t>
    </r>
  </si>
  <si>
    <r>
      <rPr>
        <b/>
        <sz val="10"/>
        <color rgb="FFFFFFFF"/>
        <rFont val="Arial"/>
        <family val="2"/>
      </rPr>
      <t>Высота 2 720 мм</t>
    </r>
  </si>
  <si>
    <r>
      <rPr>
        <b/>
        <sz val="10"/>
        <color rgb="FFFFFFFF"/>
        <rFont val="Arial"/>
        <family val="2"/>
      </rPr>
      <t>Высота 2 460 мм</t>
    </r>
  </si>
  <si>
    <r>
      <rPr>
        <b/>
        <sz val="10"/>
        <color rgb="FFFFFFFF"/>
        <rFont val="Arial"/>
        <family val="2"/>
      </rPr>
      <t>Высота 2 200 мм</t>
    </r>
  </si>
  <si>
    <r>
      <rPr>
        <b/>
        <sz val="10"/>
        <color rgb="FFFFFFFF"/>
        <rFont val="Arial"/>
        <family val="2"/>
      </rPr>
      <t>К-во двер ей в СФ</t>
    </r>
  </si>
  <si>
    <r>
      <rPr>
        <b/>
        <sz val="10"/>
        <color rgb="FFFFFFFF"/>
        <rFont val="Arial"/>
        <family val="2"/>
      </rPr>
      <t>Внешние габариты</t>
    </r>
  </si>
  <si>
    <t>Базовые цены с учетом НДС</t>
  </si>
  <si>
    <r>
      <rPr>
        <b/>
        <i/>
        <sz val="12"/>
        <color rgb="FFFF6600"/>
        <rFont val="Arial"/>
        <family val="2"/>
      </rPr>
      <t>ПРАЙС-ЛИСТ -  КАМЕРЫ POLAIR СО СТЕКЛЯННЫМ ФРОНТОМ серии Х7</t>
    </r>
  </si>
  <si>
    <t>240 зоз</t>
  </si>
  <si>
    <r>
      <rPr>
        <b/>
        <sz val="11"/>
        <rFont val="Arial"/>
        <family val="2"/>
      </rPr>
      <t>КАМЕРЫ СО СТЕКЛЯННЫМ  ФРОНТОМ серии Х5</t>
    </r>
  </si>
  <si>
    <r>
      <rPr>
        <sz val="8"/>
        <color rgb="FFFFFFFF"/>
        <rFont val="Arial"/>
        <family val="2"/>
      </rPr>
      <t>Длин</t>
    </r>
    <r>
      <rPr>
        <sz val="8"/>
        <color rgb="FFFFFFFF"/>
        <rFont val="Arial"/>
        <family val="2"/>
      </rPr>
      <t>а</t>
    </r>
  </si>
  <si>
    <r>
      <t>К-</t>
    </r>
    <r>
      <rPr>
        <b/>
        <sz val="10"/>
        <color rgb="FFFFFFFF"/>
        <rFont val="Arial"/>
        <family val="2"/>
      </rPr>
      <t xml:space="preserve">во дверей в
</t>
    </r>
    <r>
      <rPr>
        <b/>
        <sz val="10"/>
        <color rgb="FFFFFFFF"/>
        <rFont val="Arial"/>
        <family val="2"/>
      </rPr>
      <t>СФ</t>
    </r>
  </si>
  <si>
    <r>
      <rPr>
        <b/>
        <i/>
        <sz val="12"/>
        <color rgb="FFFF6600"/>
        <rFont val="Arial"/>
        <family val="2"/>
      </rPr>
      <t>ПРАЙС-ЛИСТ -  КАМЕРЫ POLAIR СО СТЕКЛЯННЫМ ФРОНТОМ серии Х5</t>
    </r>
  </si>
  <si>
    <t>Внешние габариты</t>
  </si>
  <si>
    <t>Высота 2 200 мм</t>
  </si>
  <si>
    <t>Высота 2 460 мм</t>
  </si>
  <si>
    <t>Высота 2 720 мм</t>
  </si>
  <si>
    <t>Высота 2 240 мм</t>
  </si>
  <si>
    <t>Высота 2 500 мм</t>
  </si>
  <si>
    <t>Высота 2 760 мм</t>
  </si>
  <si>
    <t>Длина</t>
  </si>
  <si>
    <t>Ширина</t>
  </si>
  <si>
    <r>
      <t>объём, м</t>
    </r>
    <r>
      <rPr>
        <b/>
        <vertAlign val="superscript"/>
        <sz val="8"/>
        <color indexed="9"/>
        <rFont val="Arial"/>
        <family val="2"/>
        <charset val="204"/>
      </rPr>
      <t>3</t>
    </r>
  </si>
  <si>
    <t>Толщина панелей 80 мм.</t>
  </si>
  <si>
    <t>цена не потверждена!</t>
  </si>
  <si>
    <t>Цену перепроверять на оф. Сайте!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</si>
</sst>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9"/>
      <name val="Times New Roman"/>
      <family val="1"/>
      <charset val="204"/>
    </font>
    <font>
      <sz val="10"/>
      <name val="Arial"/>
      <family val="2"/>
      <charset val="204"/>
    </font>
    <font>
      <sz val="6.5"/>
      <name val="Arial"/>
      <family val="2"/>
      <charset val="204"/>
    </font>
    <font>
      <b/>
      <sz val="6.5"/>
      <color indexed="10"/>
      <name val="Arial"/>
      <family val="2"/>
      <charset val="204"/>
    </font>
    <font>
      <sz val="6.5"/>
      <color indexed="19"/>
      <name val="Arial"/>
      <family val="2"/>
      <charset val="204"/>
    </font>
    <font>
      <b/>
      <sz val="6.5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FFFF"/>
      <name val="Arial"/>
      <family val="2"/>
    </font>
    <font>
      <b/>
      <i/>
      <sz val="9.5"/>
      <color theme="9" tint="-0.249977111117893"/>
      <name val="Arial"/>
      <family val="2"/>
      <charset val="204"/>
    </font>
    <font>
      <b/>
      <sz val="6.5"/>
      <color rgb="FF000000"/>
      <name val="Arial"/>
      <family val="2"/>
    </font>
    <font>
      <b/>
      <sz val="6.5"/>
      <name val="Arial"/>
      <family val="2"/>
    </font>
    <font>
      <b/>
      <sz val="6.5"/>
      <color theme="0"/>
      <name val="Arial"/>
      <family val="2"/>
      <charset val="204"/>
    </font>
    <font>
      <b/>
      <sz val="7"/>
      <name val="Arial"/>
      <family val="2"/>
    </font>
    <font>
      <b/>
      <i/>
      <sz val="9.5"/>
      <name val="Arial"/>
      <family val="2"/>
      <charset val="204"/>
    </font>
    <font>
      <b/>
      <i/>
      <sz val="9.5"/>
      <color rgb="FFFF6600"/>
      <name val="Arial"/>
      <family val="2"/>
    </font>
    <font>
      <b/>
      <sz val="6.5"/>
      <color rgb="FFFFFFFF"/>
      <name val="Arial"/>
      <family val="2"/>
    </font>
    <font>
      <b/>
      <sz val="7.5"/>
      <name val="Arial"/>
      <family val="2"/>
      <charset val="204"/>
    </font>
    <font>
      <b/>
      <i/>
      <sz val="9"/>
      <color rgb="FFFF6600"/>
      <name val="Arial"/>
      <family val="2"/>
    </font>
    <font>
      <sz val="8"/>
      <name val="Times New Roman"/>
      <family val="1"/>
    </font>
    <font>
      <u/>
      <sz val="8"/>
      <color indexed="12"/>
      <name val="Arial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FFFFFF"/>
      <name val="Arial"/>
      <family val="2"/>
    </font>
    <font>
      <b/>
      <i/>
      <sz val="10"/>
      <name val="Arial"/>
      <family val="2"/>
      <charset val="204"/>
    </font>
    <font>
      <b/>
      <i/>
      <sz val="10"/>
      <color rgb="FFFF6600"/>
      <name val="Arial"/>
      <family val="2"/>
    </font>
    <font>
      <b/>
      <i/>
      <sz val="8"/>
      <name val="Arial"/>
      <family val="2"/>
      <charset val="204"/>
    </font>
    <font>
      <b/>
      <i/>
      <sz val="8"/>
      <color rgb="FF0000FF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name val="Arial"/>
      <family val="2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color rgb="FFFFFFFF"/>
      <name val="Arial"/>
      <family val="2"/>
    </font>
    <font>
      <b/>
      <i/>
      <sz val="12"/>
      <name val="Arial"/>
      <family val="2"/>
      <charset val="204"/>
    </font>
    <font>
      <b/>
      <i/>
      <sz val="12"/>
      <color rgb="FFFF6600"/>
      <name val="Arial"/>
      <family val="2"/>
    </font>
    <font>
      <b/>
      <u/>
      <sz val="11"/>
      <color indexed="12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.5"/>
      <color rgb="FFCC0000"/>
      <name val="Arial"/>
      <family val="2"/>
      <charset val="204"/>
    </font>
    <font>
      <sz val="6.5"/>
      <color rgb="FFCC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indexed="9"/>
      <name val="Arial"/>
      <family val="2"/>
      <charset val="204"/>
    </font>
    <font>
      <u/>
      <sz val="8"/>
      <color indexed="12"/>
      <name val="Arial"/>
      <family val="2"/>
      <charset val="204"/>
    </font>
    <font>
      <sz val="10"/>
      <color indexed="8"/>
      <name val="Arial"/>
      <family val="2"/>
    </font>
    <font>
      <b/>
      <sz val="8"/>
      <name val="Arial Cyr"/>
      <charset val="204"/>
    </font>
    <font>
      <i/>
      <sz val="8"/>
      <name val="Arial"/>
      <family val="2"/>
      <charset val="204"/>
    </font>
    <font>
      <b/>
      <sz val="8"/>
      <color rgb="FFFF0000"/>
      <name val="Arial"/>
      <family val="2"/>
    </font>
    <font>
      <b/>
      <sz val="12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8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23" fillId="0" borderId="0" applyNumberFormat="0" applyFill="0" applyBorder="0" applyAlignment="0" applyProtection="0"/>
    <xf numFmtId="0" fontId="24" fillId="0" borderId="0"/>
    <xf numFmtId="0" fontId="1" fillId="0" borderId="0"/>
    <xf numFmtId="0" fontId="54" fillId="0" borderId="0"/>
  </cellStyleXfs>
  <cellXfs count="20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7" fillId="2" borderId="1" xfId="1" applyFont="1" applyFill="1" applyBorder="1"/>
    <xf numFmtId="0" fontId="8" fillId="2" borderId="1" xfId="1" applyFont="1" applyFill="1" applyBorder="1"/>
    <xf numFmtId="0" fontId="12" fillId="2" borderId="0" xfId="1" applyFont="1" applyFill="1"/>
    <xf numFmtId="0" fontId="2" fillId="4" borderId="0" xfId="1" applyFont="1" applyFill="1"/>
    <xf numFmtId="0" fontId="22" fillId="0" borderId="0" xfId="4" applyFont="1"/>
    <xf numFmtId="0" fontId="22" fillId="0" borderId="0" xfId="4" applyFont="1" applyAlignment="1">
      <alignment horizontal="center"/>
    </xf>
    <xf numFmtId="0" fontId="44" fillId="0" borderId="0" xfId="3" applyFont="1" applyAlignment="1"/>
    <xf numFmtId="0" fontId="45" fillId="0" borderId="0" xfId="3" applyFont="1" applyAlignment="1"/>
    <xf numFmtId="0" fontId="0" fillId="0" borderId="0" xfId="0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3" borderId="6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15" fillId="3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top" wrapText="1" indent="2"/>
    </xf>
    <xf numFmtId="0" fontId="6" fillId="0" borderId="1" xfId="0" applyFont="1" applyBorder="1" applyAlignment="1">
      <alignment horizontal="left" vertical="center" indent="3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48" fillId="6" borderId="0" xfId="1" applyFont="1" applyFill="1"/>
    <xf numFmtId="0" fontId="51" fillId="4" borderId="0" xfId="0" applyFont="1" applyFill="1" applyAlignment="1">
      <alignment horizontal="center" vertical="center" wrapText="1"/>
    </xf>
    <xf numFmtId="0" fontId="51" fillId="3" borderId="2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3" fontId="29" fillId="0" borderId="15" xfId="0" applyNumberFormat="1" applyFont="1" applyBorder="1"/>
    <xf numFmtId="4" fontId="25" fillId="0" borderId="16" xfId="0" applyNumberFormat="1" applyFont="1" applyBorder="1"/>
    <xf numFmtId="4" fontId="25" fillId="0" borderId="17" xfId="0" applyNumberFormat="1" applyFont="1" applyBorder="1"/>
    <xf numFmtId="0" fontId="29" fillId="0" borderId="20" xfId="0" applyFont="1" applyBorder="1"/>
    <xf numFmtId="2" fontId="25" fillId="0" borderId="21" xfId="0" applyNumberFormat="1" applyFont="1" applyBorder="1"/>
    <xf numFmtId="2" fontId="25" fillId="0" borderId="16" xfId="0" applyNumberFormat="1" applyFont="1" applyBorder="1"/>
    <xf numFmtId="3" fontId="29" fillId="0" borderId="23" xfId="0" applyNumberFormat="1" applyFont="1" applyBorder="1"/>
    <xf numFmtId="4" fontId="25" fillId="0" borderId="24" xfId="0" applyNumberFormat="1" applyFont="1" applyBorder="1"/>
    <xf numFmtId="4" fontId="25" fillId="0" borderId="1" xfId="0" applyNumberFormat="1" applyFont="1" applyBorder="1"/>
    <xf numFmtId="0" fontId="29" fillId="0" borderId="26" xfId="0" applyFont="1" applyBorder="1"/>
    <xf numFmtId="2" fontId="25" fillId="0" borderId="27" xfId="0" applyNumberFormat="1" applyFont="1" applyBorder="1"/>
    <xf numFmtId="2" fontId="25" fillId="0" borderId="24" xfId="0" applyNumberFormat="1" applyFont="1" applyBorder="1"/>
    <xf numFmtId="3" fontId="29" fillId="0" borderId="31" xfId="0" applyNumberFormat="1" applyFont="1" applyBorder="1"/>
    <xf numFmtId="4" fontId="25" fillId="0" borderId="32" xfId="0" applyNumberFormat="1" applyFont="1" applyBorder="1"/>
    <xf numFmtId="4" fontId="25" fillId="0" borderId="33" xfId="0" applyNumberFormat="1" applyFont="1" applyBorder="1"/>
    <xf numFmtId="0" fontId="29" fillId="0" borderId="35" xfId="0" applyFont="1" applyBorder="1"/>
    <xf numFmtId="2" fontId="25" fillId="0" borderId="36" xfId="0" applyNumberFormat="1" applyFont="1" applyBorder="1"/>
    <xf numFmtId="2" fontId="25" fillId="0" borderId="32" xfId="0" applyNumberFormat="1" applyFont="1" applyBorder="1"/>
    <xf numFmtId="4" fontId="25" fillId="0" borderId="38" xfId="0" applyNumberFormat="1" applyFont="1" applyBorder="1"/>
    <xf numFmtId="4" fontId="25" fillId="0" borderId="40" xfId="0" applyNumberFormat="1" applyFont="1" applyBorder="1"/>
    <xf numFmtId="3" fontId="29" fillId="0" borderId="41" xfId="0" applyNumberFormat="1" applyFont="1" applyBorder="1"/>
    <xf numFmtId="4" fontId="25" fillId="0" borderId="43" xfId="0" applyNumberFormat="1" applyFont="1" applyBorder="1"/>
    <xf numFmtId="3" fontId="29" fillId="0" borderId="44" xfId="0" applyNumberFormat="1" applyFont="1" applyBorder="1"/>
    <xf numFmtId="0" fontId="29" fillId="0" borderId="45" xfId="0" applyFont="1" applyBorder="1"/>
    <xf numFmtId="2" fontId="25" fillId="0" borderId="46" xfId="0" applyNumberFormat="1" applyFont="1" applyBorder="1"/>
    <xf numFmtId="2" fontId="25" fillId="0" borderId="38" xfId="0" applyNumberFormat="1" applyFont="1" applyBorder="1"/>
    <xf numFmtId="2" fontId="25" fillId="0" borderId="17" xfId="0" applyNumberFormat="1" applyFont="1" applyBorder="1"/>
    <xf numFmtId="2" fontId="25" fillId="0" borderId="1" xfId="0" applyNumberFormat="1" applyFont="1" applyBorder="1"/>
    <xf numFmtId="2" fontId="25" fillId="0" borderId="33" xfId="0" applyNumberFormat="1" applyFont="1" applyBorder="1"/>
    <xf numFmtId="2" fontId="25" fillId="0" borderId="40" xfId="0" applyNumberFormat="1" applyFont="1" applyBorder="1"/>
    <xf numFmtId="4" fontId="25" fillId="0" borderId="51" xfId="0" applyNumberFormat="1" applyFont="1" applyBorder="1"/>
    <xf numFmtId="4" fontId="25" fillId="0" borderId="54" xfId="0" applyNumberFormat="1" applyFont="1" applyBorder="1"/>
    <xf numFmtId="4" fontId="25" fillId="0" borderId="56" xfId="0" applyNumberFormat="1" applyFont="1" applyBorder="1"/>
    <xf numFmtId="0" fontId="10" fillId="0" borderId="65" xfId="0" applyFont="1" applyBorder="1" applyAlignment="1">
      <alignment horizontal="center"/>
    </xf>
    <xf numFmtId="3" fontId="29" fillId="0" borderId="66" xfId="0" applyNumberFormat="1" applyFont="1" applyBorder="1"/>
    <xf numFmtId="4" fontId="25" fillId="0" borderId="65" xfId="0" applyNumberFormat="1" applyFont="1" applyBorder="1"/>
    <xf numFmtId="0" fontId="29" fillId="0" borderId="67" xfId="0" applyFont="1" applyBorder="1" applyAlignment="1">
      <alignment horizontal="center"/>
    </xf>
    <xf numFmtId="0" fontId="29" fillId="0" borderId="68" xfId="0" applyFont="1" applyBorder="1"/>
    <xf numFmtId="2" fontId="25" fillId="0" borderId="69" xfId="0" applyNumberFormat="1" applyFont="1" applyBorder="1"/>
    <xf numFmtId="2" fontId="25" fillId="0" borderId="65" xfId="0" applyNumberFormat="1" applyFont="1" applyBorder="1"/>
    <xf numFmtId="0" fontId="0" fillId="0" borderId="0" xfId="0" applyAlignment="1">
      <alignment horizontal="center" vertical="center"/>
    </xf>
    <xf numFmtId="0" fontId="41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 indent="1"/>
    </xf>
    <xf numFmtId="2" fontId="34" fillId="0" borderId="1" xfId="0" applyNumberFormat="1" applyFont="1" applyBorder="1" applyAlignment="1">
      <alignment horizontal="center" vertical="top" shrinkToFit="1"/>
    </xf>
    <xf numFmtId="3" fontId="57" fillId="0" borderId="1" xfId="0" applyNumberFormat="1" applyFont="1" applyBorder="1" applyAlignment="1">
      <alignment horizontal="right" vertical="top" indent="1" shrinkToFit="1"/>
    </xf>
    <xf numFmtId="3" fontId="57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vertical="center" wrapText="1"/>
    </xf>
    <xf numFmtId="0" fontId="40" fillId="3" borderId="1" xfId="0" applyFont="1" applyFill="1" applyBorder="1" applyAlignment="1">
      <alignment horizontal="center" vertical="top" wrapText="1"/>
    </xf>
    <xf numFmtId="3" fontId="33" fillId="8" borderId="1" xfId="0" applyNumberFormat="1" applyFont="1" applyFill="1" applyBorder="1" applyAlignment="1">
      <alignment horizontal="right" vertical="top" indent="1" shrinkToFit="1"/>
    </xf>
    <xf numFmtId="3" fontId="33" fillId="8" borderId="1" xfId="0" applyNumberFormat="1" applyFont="1" applyFill="1" applyBorder="1" applyAlignment="1">
      <alignment horizontal="center" vertical="top" shrinkToFit="1"/>
    </xf>
    <xf numFmtId="0" fontId="0" fillId="0" borderId="11" xfId="0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7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 indent="5"/>
    </xf>
    <xf numFmtId="0" fontId="46" fillId="0" borderId="0" xfId="0" applyFont="1" applyAlignment="1">
      <alignment horizontal="left" vertical="center" wrapText="1" indent="5"/>
    </xf>
    <xf numFmtId="0" fontId="9" fillId="3" borderId="2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top" shrinkToFit="1"/>
    </xf>
    <xf numFmtId="1" fontId="13" fillId="0" borderId="3" xfId="0" applyNumberFormat="1" applyFont="1" applyBorder="1" applyAlignment="1">
      <alignment horizontal="center" vertical="top" shrinkToFi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29" fillId="0" borderId="48" xfId="0" applyFont="1" applyBorder="1" applyAlignment="1">
      <alignment horizontal="center" vertical="center" textRotation="90"/>
    </xf>
    <xf numFmtId="0" fontId="29" fillId="0" borderId="49" xfId="0" applyFont="1" applyBorder="1" applyAlignment="1">
      <alignment horizontal="center" vertical="center" textRotation="90"/>
    </xf>
    <xf numFmtId="0" fontId="29" fillId="0" borderId="50" xfId="0" applyFont="1" applyBorder="1" applyAlignment="1">
      <alignment horizontal="center" vertical="center" textRotation="90"/>
    </xf>
    <xf numFmtId="0" fontId="29" fillId="0" borderId="14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top" wrapText="1" indent="2"/>
    </xf>
    <xf numFmtId="0" fontId="29" fillId="0" borderId="0" xfId="0" applyFont="1" applyAlignment="1">
      <alignment horizontal="right" vertical="top" wrapText="1"/>
    </xf>
    <xf numFmtId="0" fontId="27" fillId="0" borderId="0" xfId="0" applyFont="1" applyAlignment="1">
      <alignment horizontal="left" vertical="top" wrapText="1" indent="4"/>
    </xf>
    <xf numFmtId="0" fontId="29" fillId="0" borderId="19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/>
    </xf>
    <xf numFmtId="0" fontId="56" fillId="0" borderId="19" xfId="0" applyFont="1" applyBorder="1" applyAlignment="1">
      <alignment horizontal="center" vertical="center" textRotation="90"/>
    </xf>
    <xf numFmtId="0" fontId="56" fillId="0" borderId="30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left" vertical="top" wrapText="1"/>
    </xf>
    <xf numFmtId="1" fontId="35" fillId="0" borderId="1" xfId="0" applyNumberFormat="1" applyFont="1" applyBorder="1" applyAlignment="1">
      <alignment horizontal="center" vertical="center" textRotation="90" shrinkToFit="1"/>
    </xf>
    <xf numFmtId="3" fontId="35" fillId="0" borderId="1" xfId="0" applyNumberFormat="1" applyFont="1" applyBorder="1" applyAlignment="1">
      <alignment horizontal="center" vertical="center" shrinkToFit="1"/>
    </xf>
    <xf numFmtId="1" fontId="35" fillId="0" borderId="1" xfId="0" applyNumberFormat="1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7" fillId="0" borderId="1" xfId="0" applyFont="1" applyBorder="1" applyAlignment="1">
      <alignment horizontal="left" vertical="top" wrapText="1" indent="5"/>
    </xf>
    <xf numFmtId="0" fontId="0" fillId="0" borderId="1" xfId="0" applyBorder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 indent="3"/>
    </xf>
    <xf numFmtId="0" fontId="2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 indent="4"/>
    </xf>
    <xf numFmtId="0" fontId="4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top" wrapText="1" indent="6"/>
    </xf>
    <xf numFmtId="0" fontId="58" fillId="6" borderId="7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" fontId="47" fillId="7" borderId="1" xfId="1" applyNumberFormat="1" applyFont="1" applyFill="1" applyBorder="1" applyAlignment="1">
      <alignment horizontal="center" vertical="center"/>
    </xf>
    <xf numFmtId="0" fontId="48" fillId="0" borderId="73" xfId="1" applyFont="1" applyBorder="1" applyAlignment="1">
      <alignment horizontal="center" vertical="center"/>
    </xf>
    <xf numFmtId="0" fontId="2" fillId="2" borderId="1" xfId="1" applyFont="1" applyFill="1" applyBorder="1"/>
    <xf numFmtId="3" fontId="13" fillId="4" borderId="6" xfId="0" applyNumberFormat="1" applyFont="1" applyFill="1" applyBorder="1" applyAlignment="1">
      <alignment horizontal="center" vertical="top" shrinkToFit="1"/>
    </xf>
    <xf numFmtId="0" fontId="9" fillId="4" borderId="10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11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wrapText="1"/>
    </xf>
    <xf numFmtId="3" fontId="13" fillId="4" borderId="2" xfId="0" applyNumberFormat="1" applyFont="1" applyFill="1" applyBorder="1" applyAlignment="1">
      <alignment horizontal="center" vertical="top" shrinkToFit="1"/>
    </xf>
    <xf numFmtId="3" fontId="49" fillId="5" borderId="1" xfId="0" applyNumberFormat="1" applyFont="1" applyFill="1" applyBorder="1" applyAlignment="1">
      <alignment horizontal="center" vertical="top" shrinkToFit="1"/>
    </xf>
    <xf numFmtId="0" fontId="50" fillId="5" borderId="1" xfId="0" applyFont="1" applyFill="1" applyBorder="1" applyAlignment="1">
      <alignment horizontal="left" vertical="top" wrapText="1"/>
    </xf>
    <xf numFmtId="0" fontId="22" fillId="9" borderId="0" xfId="4" applyFont="1" applyFill="1"/>
    <xf numFmtId="0" fontId="17" fillId="0" borderId="0" xfId="0" applyFont="1" applyAlignment="1">
      <alignment horizontal="center" vertical="top" wrapText="1"/>
    </xf>
    <xf numFmtId="0" fontId="22" fillId="9" borderId="0" xfId="4" applyFont="1" applyFill="1" applyAlignment="1">
      <alignment horizontal="center" vertical="center"/>
    </xf>
    <xf numFmtId="3" fontId="53" fillId="10" borderId="17" xfId="3" applyNumberFormat="1" applyFont="1" applyFill="1" applyBorder="1" applyAlignment="1" applyProtection="1">
      <alignment horizontal="right"/>
    </xf>
    <xf numFmtId="3" fontId="55" fillId="10" borderId="18" xfId="6" applyNumberFormat="1" applyFont="1" applyFill="1" applyBorder="1"/>
    <xf numFmtId="3" fontId="55" fillId="10" borderId="22" xfId="6" applyNumberFormat="1" applyFont="1" applyFill="1" applyBorder="1"/>
    <xf numFmtId="3" fontId="10" fillId="10" borderId="1" xfId="0" applyNumberFormat="1" applyFont="1" applyFill="1" applyBorder="1"/>
    <xf numFmtId="3" fontId="55" fillId="10" borderId="25" xfId="6" applyNumberFormat="1" applyFont="1" applyFill="1" applyBorder="1"/>
    <xf numFmtId="3" fontId="55" fillId="10" borderId="28" xfId="6" applyNumberFormat="1" applyFont="1" applyFill="1" applyBorder="1"/>
    <xf numFmtId="3" fontId="53" fillId="10" borderId="29" xfId="3" applyNumberFormat="1" applyFont="1" applyFill="1" applyBorder="1" applyAlignment="1" applyProtection="1">
      <alignment horizontal="right"/>
    </xf>
    <xf numFmtId="3" fontId="55" fillId="10" borderId="1" xfId="6" applyNumberFormat="1" applyFont="1" applyFill="1" applyBorder="1"/>
    <xf numFmtId="3" fontId="55" fillId="10" borderId="33" xfId="6" applyNumberFormat="1" applyFont="1" applyFill="1" applyBorder="1"/>
    <xf numFmtId="3" fontId="55" fillId="10" borderId="34" xfId="6" applyNumberFormat="1" applyFont="1" applyFill="1" applyBorder="1"/>
    <xf numFmtId="3" fontId="55" fillId="10" borderId="37" xfId="6" applyNumberFormat="1" applyFont="1" applyFill="1" applyBorder="1"/>
    <xf numFmtId="3" fontId="55" fillId="10" borderId="29" xfId="6" applyNumberFormat="1" applyFont="1" applyFill="1" applyBorder="1"/>
    <xf numFmtId="3" fontId="55" fillId="10" borderId="39" xfId="6" applyNumberFormat="1" applyFont="1" applyFill="1" applyBorder="1"/>
    <xf numFmtId="3" fontId="53" fillId="10" borderId="18" xfId="3" applyNumberFormat="1" applyFont="1" applyFill="1" applyBorder="1" applyAlignment="1" applyProtection="1">
      <alignment horizontal="right"/>
    </xf>
    <xf numFmtId="3" fontId="53" fillId="10" borderId="25" xfId="3" applyNumberFormat="1" applyFont="1" applyFill="1" applyBorder="1" applyAlignment="1" applyProtection="1">
      <alignment horizontal="right"/>
    </xf>
    <xf numFmtId="3" fontId="53" fillId="10" borderId="42" xfId="3" applyNumberFormat="1" applyFont="1" applyFill="1" applyBorder="1" applyAlignment="1" applyProtection="1">
      <alignment horizontal="right"/>
    </xf>
    <xf numFmtId="3" fontId="10" fillId="10" borderId="28" xfId="0" applyNumberFormat="1" applyFont="1" applyFill="1" applyBorder="1"/>
    <xf numFmtId="3" fontId="55" fillId="10" borderId="40" xfId="6" applyNumberFormat="1" applyFont="1" applyFill="1" applyBorder="1"/>
    <xf numFmtId="3" fontId="55" fillId="10" borderId="47" xfId="6" applyNumberFormat="1" applyFont="1" applyFill="1" applyBorder="1"/>
    <xf numFmtId="3" fontId="55" fillId="10" borderId="17" xfId="6" applyNumberFormat="1" applyFont="1" applyFill="1" applyBorder="1"/>
    <xf numFmtId="3" fontId="55" fillId="10" borderId="52" xfId="6" applyNumberFormat="1" applyFont="1" applyFill="1" applyBorder="1"/>
    <xf numFmtId="3" fontId="55" fillId="10" borderId="53" xfId="6" applyNumberFormat="1" applyFont="1" applyFill="1" applyBorder="1"/>
    <xf numFmtId="3" fontId="55" fillId="10" borderId="55" xfId="6" applyNumberFormat="1" applyFont="1" applyFill="1" applyBorder="1"/>
    <xf numFmtId="3" fontId="55" fillId="10" borderId="57" xfId="6" applyNumberFormat="1" applyFont="1" applyFill="1" applyBorder="1"/>
    <xf numFmtId="3" fontId="55" fillId="10" borderId="58" xfId="6" applyNumberFormat="1" applyFont="1" applyFill="1" applyBorder="1"/>
    <xf numFmtId="3" fontId="55" fillId="10" borderId="59" xfId="6" applyNumberFormat="1" applyFont="1" applyFill="1" applyBorder="1"/>
    <xf numFmtId="3" fontId="10" fillId="10" borderId="21" xfId="0" applyNumberFormat="1" applyFont="1" applyFill="1" applyBorder="1"/>
    <xf numFmtId="3" fontId="10" fillId="10" borderId="60" xfId="0" applyNumberFormat="1" applyFont="1" applyFill="1" applyBorder="1"/>
    <xf numFmtId="3" fontId="10" fillId="10" borderId="22" xfId="0" applyNumberFormat="1" applyFont="1" applyFill="1" applyBorder="1"/>
    <xf numFmtId="3" fontId="10" fillId="10" borderId="27" xfId="0" applyNumberFormat="1" applyFont="1" applyFill="1" applyBorder="1"/>
    <xf numFmtId="3" fontId="10" fillId="10" borderId="61" xfId="0" applyNumberFormat="1" applyFont="1" applyFill="1" applyBorder="1"/>
    <xf numFmtId="3" fontId="10" fillId="10" borderId="36" xfId="0" applyNumberFormat="1" applyFont="1" applyFill="1" applyBorder="1"/>
    <xf numFmtId="3" fontId="10" fillId="10" borderId="62" xfId="0" applyNumberFormat="1" applyFont="1" applyFill="1" applyBorder="1"/>
    <xf numFmtId="3" fontId="10" fillId="10" borderId="37" xfId="0" applyNumberFormat="1" applyFont="1" applyFill="1" applyBorder="1"/>
    <xf numFmtId="3" fontId="55" fillId="10" borderId="63" xfId="6" applyNumberFormat="1" applyFont="1" applyFill="1" applyBorder="1"/>
    <xf numFmtId="3" fontId="55" fillId="10" borderId="64" xfId="6" applyNumberFormat="1" applyFont="1" applyFill="1" applyBorder="1"/>
    <xf numFmtId="3" fontId="55" fillId="10" borderId="70" xfId="6" applyNumberFormat="1" applyFont="1" applyFill="1" applyBorder="1"/>
    <xf numFmtId="3" fontId="55" fillId="10" borderId="71" xfId="6" applyNumberFormat="1" applyFont="1" applyFill="1" applyBorder="1"/>
  </cellXfs>
  <cellStyles count="7">
    <cellStyle name="Гиперссылка" xfId="3" builtinId="8"/>
    <cellStyle name="Обычный" xfId="0" builtinId="0"/>
    <cellStyle name="Обычный 2" xfId="2" xr:uid="{ABAB3C42-FA24-4F8C-99CF-75F9C54CAD8E}"/>
    <cellStyle name="Обычный 2 2" xfId="5" xr:uid="{FBF37F5F-8B96-4F31-8B96-F1325B40DE44}"/>
    <cellStyle name="Обычный 3 2" xfId="1" xr:uid="{0714D089-51B2-4F2A-B707-B386EC2C3D12}"/>
    <cellStyle name="Обычный_Price List Russia All from 01.01. 2009" xfId="4" xr:uid="{D756F6F6-A426-4918-9D74-992C21F3492C}"/>
    <cellStyle name="Обычный_Лист1" xfId="6" xr:uid="{E88A7D0C-EE5D-4AFB-8E66-089F2536B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209551</xdr:colOff>
      <xdr:row>0</xdr:row>
      <xdr:rowOff>19050</xdr:rowOff>
    </xdr:from>
    <xdr:ext cx="704850" cy="592455"/>
    <xdr:pic>
      <xdr:nvPicPr>
        <xdr:cNvPr id="2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3B70C1D0-0069-49B0-9C14-92B852E7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19050"/>
          <a:ext cx="704850" cy="59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395702</xdr:colOff>
      <xdr:row>3</xdr:row>
      <xdr:rowOff>121860</xdr:rowOff>
    </xdr:from>
    <xdr:ext cx="6147973" cy="106739"/>
    <xdr:pic>
      <xdr:nvPicPr>
        <xdr:cNvPr id="3" name="Рисунок 2" descr="Бланк низ.png">
          <a:extLst>
            <a:ext uri="{FF2B5EF4-FFF2-40B4-BE49-F238E27FC236}">
              <a16:creationId xmlns:a16="http://schemas.microsoft.com/office/drawing/2014/main" id="{73A304EF-DF81-4EFE-AEB8-7C96428D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 flipV="1">
          <a:off x="919577" y="626685"/>
          <a:ext cx="6147973" cy="106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361950</xdr:colOff>
      <xdr:row>0</xdr:row>
      <xdr:rowOff>0</xdr:rowOff>
    </xdr:from>
    <xdr:to>
      <xdr:col>6</xdr:col>
      <xdr:colOff>152400</xdr:colOff>
      <xdr:row>5</xdr:row>
      <xdr:rowOff>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94B24596-C7CE-4C2F-A999-290BF2757F4A}"/>
            </a:ext>
          </a:extLst>
        </xdr:cNvPr>
        <xdr:cNvSpPr txBox="1"/>
      </xdr:nvSpPr>
      <xdr:spPr>
        <a:xfrm>
          <a:off x="885825" y="0"/>
          <a:ext cx="6486525" cy="69532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149087</xdr:colOff>
      <xdr:row>0</xdr:row>
      <xdr:rowOff>74544</xdr:rowOff>
    </xdr:from>
    <xdr:ext cx="821055" cy="660372"/>
    <xdr:pic>
      <xdr:nvPicPr>
        <xdr:cNvPr id="2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CEACC872-30A9-4398-A0D5-3CF1A90B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87" y="74544"/>
          <a:ext cx="821055" cy="6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181597</xdr:colOff>
      <xdr:row>0</xdr:row>
      <xdr:rowOff>830745</xdr:rowOff>
    </xdr:from>
    <xdr:ext cx="5376033" cy="76909"/>
    <xdr:pic>
      <xdr:nvPicPr>
        <xdr:cNvPr id="3" name="Рисунок 2" descr="Бланк низ.png">
          <a:extLst>
            <a:ext uri="{FF2B5EF4-FFF2-40B4-BE49-F238E27FC236}">
              <a16:creationId xmlns:a16="http://schemas.microsoft.com/office/drawing/2014/main" id="{933C2047-BE47-488F-BDF6-7C670465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432271" y="830745"/>
          <a:ext cx="5376033" cy="76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314740</xdr:colOff>
      <xdr:row>0</xdr:row>
      <xdr:rowOff>182218</xdr:rowOff>
    </xdr:from>
    <xdr:to>
      <xdr:col>10</xdr:col>
      <xdr:colOff>273327</xdr:colOff>
      <xdr:row>2</xdr:row>
      <xdr:rowOff>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34B50B23-CBBD-477E-B4CA-1B571A34E779}"/>
            </a:ext>
          </a:extLst>
        </xdr:cNvPr>
        <xdr:cNvSpPr txBox="1"/>
      </xdr:nvSpPr>
      <xdr:spPr>
        <a:xfrm>
          <a:off x="1565414" y="182218"/>
          <a:ext cx="5350565" cy="93361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104775</xdr:rowOff>
    </xdr:from>
    <xdr:ext cx="771525" cy="676275"/>
    <xdr:pic>
      <xdr:nvPicPr>
        <xdr:cNvPr id="2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A0E33011-5358-461C-869A-B82B9844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771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529052</xdr:colOff>
      <xdr:row>1</xdr:row>
      <xdr:rowOff>533400</xdr:rowOff>
    </xdr:from>
    <xdr:ext cx="5037358" cy="102870"/>
    <xdr:pic>
      <xdr:nvPicPr>
        <xdr:cNvPr id="3" name="Рисунок 2" descr="Бланк низ.png">
          <a:extLst>
            <a:ext uri="{FF2B5EF4-FFF2-40B4-BE49-F238E27FC236}">
              <a16:creationId xmlns:a16="http://schemas.microsoft.com/office/drawing/2014/main" id="{3703B331-0828-4042-8151-CBD9BBE3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138652" y="723900"/>
          <a:ext cx="5037358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323850</xdr:colOff>
      <xdr:row>0</xdr:row>
      <xdr:rowOff>66675</xdr:rowOff>
    </xdr:from>
    <xdr:to>
      <xdr:col>8</xdr:col>
      <xdr:colOff>466725</xdr:colOff>
      <xdr:row>1</xdr:row>
      <xdr:rowOff>769620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58EF3E6D-0735-471E-9004-A4D1336B12FB}"/>
            </a:ext>
          </a:extLst>
        </xdr:cNvPr>
        <xdr:cNvSpPr txBox="1"/>
      </xdr:nvSpPr>
      <xdr:spPr>
        <a:xfrm>
          <a:off x="933450" y="66675"/>
          <a:ext cx="5181600" cy="89344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E903-B38A-4A79-8F75-927A008923DD}">
  <dimension ref="A1:H72"/>
  <sheetViews>
    <sheetView topLeftCell="A34" workbookViewId="0">
      <selection activeCell="O18" sqref="O18"/>
    </sheetView>
  </sheetViews>
  <sheetFormatPr defaultColWidth="9.140625" defaultRowHeight="11.25" x14ac:dyDescent="0.2"/>
  <cols>
    <col min="1" max="1" width="3.42578125" style="1" customWidth="1"/>
    <col min="2" max="2" width="4.42578125" style="1" customWidth="1"/>
    <col min="3" max="3" width="34.7109375" style="1" customWidth="1"/>
    <col min="4" max="4" width="18" style="3" customWidth="1"/>
    <col min="5" max="5" width="17" style="2" customWidth="1"/>
    <col min="6" max="6" width="30.7109375" style="1" customWidth="1"/>
    <col min="7" max="7" width="20.42578125" style="1" customWidth="1"/>
    <col min="8" max="8" width="10.42578125" style="1" customWidth="1"/>
    <col min="9" max="16384" width="9.140625" style="1"/>
  </cols>
  <sheetData>
    <row r="1" spans="1:8" ht="14.25" x14ac:dyDescent="0.2">
      <c r="A1" s="10"/>
      <c r="B1" s="11"/>
      <c r="C1" s="11"/>
    </row>
    <row r="2" spans="1:8" s="7" customFormat="1" ht="12.75" customHeight="1" x14ac:dyDescent="0.2"/>
    <row r="3" spans="1:8" s="7" customFormat="1" ht="12.75" customHeight="1" x14ac:dyDescent="0.2"/>
    <row r="4" spans="1:8" s="7" customFormat="1" ht="12.75" customHeight="1" x14ac:dyDescent="0.2"/>
    <row r="5" spans="1:8" s="7" customFormat="1" ht="12.75" customHeight="1" x14ac:dyDescent="0.2">
      <c r="C5" s="105"/>
      <c r="D5" s="105"/>
      <c r="E5" s="12"/>
      <c r="F5" s="12"/>
    </row>
    <row r="6" spans="1:8" s="7" customFormat="1" ht="13.5" customHeight="1" x14ac:dyDescent="0.2">
      <c r="C6" s="106" t="s">
        <v>60</v>
      </c>
      <c r="D6" s="107"/>
      <c r="E6" s="107"/>
      <c r="F6" s="107"/>
      <c r="G6" s="107"/>
    </row>
    <row r="7" spans="1:8" s="7" customFormat="1" ht="12" customHeight="1" x14ac:dyDescent="0.2">
      <c r="C7" s="13"/>
      <c r="D7" s="13"/>
      <c r="E7" s="13"/>
      <c r="F7" s="13"/>
      <c r="G7" s="13"/>
    </row>
    <row r="8" spans="1:8" s="7" customFormat="1" ht="12.75" customHeight="1" x14ac:dyDescent="0.2">
      <c r="C8" s="108" t="s">
        <v>59</v>
      </c>
      <c r="D8" s="109"/>
      <c r="E8" s="14" t="s">
        <v>58</v>
      </c>
      <c r="F8" s="14" t="s">
        <v>57</v>
      </c>
      <c r="G8" s="15" t="s">
        <v>56</v>
      </c>
    </row>
    <row r="9" spans="1:8" s="7" customFormat="1" ht="12.75" customHeight="1" x14ac:dyDescent="0.2">
      <c r="C9" s="110">
        <v>1070001</v>
      </c>
      <c r="D9" s="111"/>
      <c r="E9" s="16" t="s">
        <v>55</v>
      </c>
      <c r="F9" s="16" t="s">
        <v>54</v>
      </c>
      <c r="G9" s="146">
        <v>57547</v>
      </c>
      <c r="H9" s="147"/>
    </row>
    <row r="10" spans="1:8" s="7" customFormat="1" ht="12.75" customHeight="1" x14ac:dyDescent="0.2">
      <c r="C10" s="110">
        <v>1070004</v>
      </c>
      <c r="D10" s="111"/>
      <c r="E10" s="16" t="s">
        <v>53</v>
      </c>
      <c r="F10" s="16" t="s">
        <v>52</v>
      </c>
      <c r="G10" s="146">
        <v>68933</v>
      </c>
      <c r="H10" s="147"/>
    </row>
    <row r="11" spans="1:8" s="7" customFormat="1" ht="13.5" customHeight="1" x14ac:dyDescent="0.2">
      <c r="C11" s="110">
        <v>1070034</v>
      </c>
      <c r="D11" s="111"/>
      <c r="E11" s="16" t="s">
        <v>51</v>
      </c>
      <c r="F11" s="16" t="s">
        <v>50</v>
      </c>
      <c r="G11" s="146">
        <v>79952</v>
      </c>
      <c r="H11" s="147"/>
    </row>
    <row r="12" spans="1:8" s="7" customFormat="1" ht="12.75" customHeight="1" x14ac:dyDescent="0.2">
      <c r="C12" s="110">
        <v>1070285</v>
      </c>
      <c r="D12" s="111"/>
      <c r="E12" s="16" t="s">
        <v>49</v>
      </c>
      <c r="F12" s="16" t="s">
        <v>48</v>
      </c>
      <c r="G12" s="146">
        <v>89363</v>
      </c>
      <c r="H12" s="147"/>
    </row>
    <row r="13" spans="1:8" s="7" customFormat="1" ht="12.75" customHeight="1" x14ac:dyDescent="0.2">
      <c r="C13" s="110">
        <v>1070010</v>
      </c>
      <c r="D13" s="111"/>
      <c r="E13" s="16" t="s">
        <v>47</v>
      </c>
      <c r="F13" s="16" t="s">
        <v>46</v>
      </c>
      <c r="G13" s="146">
        <v>94414</v>
      </c>
      <c r="H13" s="147"/>
    </row>
    <row r="14" spans="1:8" s="7" customFormat="1" ht="12.75" customHeight="1" x14ac:dyDescent="0.2">
      <c r="C14" s="110">
        <v>1070078</v>
      </c>
      <c r="D14" s="111"/>
      <c r="E14" s="16" t="s">
        <v>45</v>
      </c>
      <c r="F14" s="16" t="s">
        <v>44</v>
      </c>
      <c r="G14" s="146">
        <v>108312</v>
      </c>
      <c r="H14" s="147"/>
    </row>
    <row r="15" spans="1:8" s="7" customFormat="1" ht="12.75" customHeight="1" x14ac:dyDescent="0.2">
      <c r="C15" s="110">
        <v>1070016</v>
      </c>
      <c r="D15" s="111"/>
      <c r="E15" s="16" t="s">
        <v>43</v>
      </c>
      <c r="F15" s="16" t="s">
        <v>42</v>
      </c>
      <c r="G15" s="146">
        <v>109506</v>
      </c>
      <c r="H15" s="147"/>
    </row>
    <row r="16" spans="1:8" s="7" customFormat="1" ht="13.5" customHeight="1" x14ac:dyDescent="0.2"/>
    <row r="17" spans="3:7" s="7" customFormat="1" ht="12.75" x14ac:dyDescent="0.2">
      <c r="C17" s="100" t="s">
        <v>41</v>
      </c>
      <c r="D17" s="100"/>
      <c r="E17" s="100"/>
      <c r="F17" s="100"/>
      <c r="G17" s="100"/>
    </row>
    <row r="18" spans="3:7" s="7" customFormat="1" ht="35.450000000000003" customHeight="1" x14ac:dyDescent="0.2">
      <c r="C18" s="101" t="s">
        <v>40</v>
      </c>
      <c r="D18" s="102"/>
      <c r="E18" s="102"/>
      <c r="F18" s="102"/>
      <c r="G18" s="102"/>
    </row>
    <row r="19" spans="3:7" ht="18" customHeight="1" x14ac:dyDescent="0.2">
      <c r="C19" s="103" t="s">
        <v>39</v>
      </c>
      <c r="D19" s="104"/>
      <c r="E19" s="104"/>
      <c r="F19" s="104"/>
      <c r="G19" s="104"/>
    </row>
    <row r="20" spans="3:7" ht="13.5" customHeight="1" x14ac:dyDescent="0.25">
      <c r="C20" s="112"/>
      <c r="D20" s="113"/>
      <c r="E20" s="17"/>
      <c r="F20" s="18"/>
      <c r="G20" s="19" t="s">
        <v>38</v>
      </c>
    </row>
    <row r="21" spans="3:7" ht="15" x14ac:dyDescent="0.25">
      <c r="C21" s="98"/>
      <c r="D21" s="89"/>
      <c r="E21" s="89"/>
      <c r="F21" s="99"/>
      <c r="G21" s="20"/>
    </row>
    <row r="22" spans="3:7" x14ac:dyDescent="0.2">
      <c r="C22" s="90" t="s">
        <v>37</v>
      </c>
      <c r="D22" s="91"/>
      <c r="E22" s="96" t="s">
        <v>36</v>
      </c>
      <c r="F22" s="97"/>
      <c r="G22" s="149">
        <v>74105</v>
      </c>
    </row>
    <row r="23" spans="3:7" x14ac:dyDescent="0.2">
      <c r="C23" s="92"/>
      <c r="D23" s="93"/>
      <c r="E23" s="96" t="s">
        <v>35</v>
      </c>
      <c r="F23" s="97"/>
      <c r="G23" s="149">
        <v>83171</v>
      </c>
    </row>
    <row r="24" spans="3:7" x14ac:dyDescent="0.2">
      <c r="C24" s="92"/>
      <c r="D24" s="93"/>
      <c r="E24" s="96" t="s">
        <v>34</v>
      </c>
      <c r="F24" s="97"/>
      <c r="G24" s="149">
        <v>96331</v>
      </c>
    </row>
    <row r="25" spans="3:7" ht="15" x14ac:dyDescent="0.25">
      <c r="C25" s="94"/>
      <c r="D25" s="95"/>
      <c r="E25" s="98"/>
      <c r="F25" s="99"/>
      <c r="G25" s="21"/>
    </row>
    <row r="26" spans="3:7" ht="15" x14ac:dyDescent="0.25">
      <c r="C26" s="89"/>
      <c r="D26" s="89"/>
      <c r="E26" s="89"/>
      <c r="F26" s="89"/>
      <c r="G26" s="89"/>
    </row>
    <row r="27" spans="3:7" x14ac:dyDescent="0.2">
      <c r="C27" s="90" t="s">
        <v>33</v>
      </c>
      <c r="D27" s="91"/>
      <c r="E27" s="96" t="s">
        <v>24</v>
      </c>
      <c r="F27" s="97"/>
      <c r="G27" s="149">
        <v>88958</v>
      </c>
    </row>
    <row r="28" spans="3:7" x14ac:dyDescent="0.2">
      <c r="C28" s="92"/>
      <c r="D28" s="93"/>
      <c r="E28" s="96" t="s">
        <v>23</v>
      </c>
      <c r="F28" s="97"/>
      <c r="G28" s="149">
        <v>88510</v>
      </c>
    </row>
    <row r="29" spans="3:7" x14ac:dyDescent="0.2">
      <c r="C29" s="92"/>
      <c r="D29" s="93"/>
      <c r="E29" s="96" t="s">
        <v>31</v>
      </c>
      <c r="F29" s="97"/>
      <c r="G29" s="149">
        <v>99689</v>
      </c>
    </row>
    <row r="30" spans="3:7" ht="15" x14ac:dyDescent="0.25">
      <c r="C30" s="94"/>
      <c r="D30" s="95"/>
      <c r="E30" s="98"/>
      <c r="F30" s="99"/>
      <c r="G30" s="22"/>
    </row>
    <row r="31" spans="3:7" ht="15" x14ac:dyDescent="0.25">
      <c r="C31" s="89"/>
      <c r="D31" s="89"/>
      <c r="E31" s="89"/>
      <c r="F31" s="89"/>
      <c r="G31" s="89"/>
    </row>
    <row r="32" spans="3:7" x14ac:dyDescent="0.2">
      <c r="C32" s="150" t="s">
        <v>32</v>
      </c>
      <c r="D32" s="151"/>
      <c r="E32" s="152" t="s">
        <v>24</v>
      </c>
      <c r="F32" s="153"/>
      <c r="G32" s="149">
        <v>104826</v>
      </c>
    </row>
    <row r="33" spans="3:8" x14ac:dyDescent="0.2">
      <c r="C33" s="154"/>
      <c r="D33" s="155"/>
      <c r="E33" s="152" t="s">
        <v>23</v>
      </c>
      <c r="F33" s="153"/>
      <c r="G33" s="149">
        <v>104377</v>
      </c>
    </row>
    <row r="34" spans="3:8" x14ac:dyDescent="0.2">
      <c r="C34" s="154"/>
      <c r="D34" s="155"/>
      <c r="E34" s="152" t="s">
        <v>31</v>
      </c>
      <c r="F34" s="153"/>
      <c r="G34" s="149">
        <v>119439</v>
      </c>
    </row>
    <row r="35" spans="3:8" ht="15" x14ac:dyDescent="0.25">
      <c r="C35" s="156"/>
      <c r="D35" s="157"/>
      <c r="E35" s="158"/>
      <c r="F35" s="159"/>
      <c r="G35" s="160"/>
    </row>
    <row r="36" spans="3:8" ht="15" x14ac:dyDescent="0.2">
      <c r="C36" s="161"/>
      <c r="D36" s="161"/>
      <c r="E36" s="161"/>
      <c r="F36" s="161"/>
      <c r="G36" s="161"/>
    </row>
    <row r="37" spans="3:8" x14ac:dyDescent="0.2">
      <c r="C37" s="150" t="s">
        <v>30</v>
      </c>
      <c r="D37" s="151"/>
      <c r="E37" s="152" t="s">
        <v>29</v>
      </c>
      <c r="F37" s="153"/>
      <c r="G37" s="149">
        <v>117083</v>
      </c>
    </row>
    <row r="38" spans="3:8" x14ac:dyDescent="0.2">
      <c r="C38" s="154"/>
      <c r="D38" s="155"/>
      <c r="E38" s="152" t="s">
        <v>28</v>
      </c>
      <c r="F38" s="153"/>
      <c r="G38" s="149">
        <v>116635</v>
      </c>
    </row>
    <row r="39" spans="3:8" x14ac:dyDescent="0.2">
      <c r="C39" s="154"/>
      <c r="D39" s="155"/>
      <c r="E39" s="152" t="s">
        <v>27</v>
      </c>
      <c r="F39" s="153"/>
      <c r="G39" s="149">
        <v>128947</v>
      </c>
    </row>
    <row r="40" spans="3:8" ht="15" x14ac:dyDescent="0.25">
      <c r="C40" s="156"/>
      <c r="D40" s="157"/>
      <c r="E40" s="158"/>
      <c r="F40" s="159"/>
      <c r="G40" s="160"/>
    </row>
    <row r="41" spans="3:8" ht="15" x14ac:dyDescent="0.25">
      <c r="C41" s="162"/>
      <c r="D41" s="162"/>
      <c r="E41" s="162"/>
      <c r="F41" s="162"/>
      <c r="G41" s="162"/>
    </row>
    <row r="42" spans="3:8" x14ac:dyDescent="0.2">
      <c r="C42" s="150" t="s">
        <v>26</v>
      </c>
      <c r="D42" s="151"/>
      <c r="E42" s="152" t="s">
        <v>24</v>
      </c>
      <c r="F42" s="153"/>
      <c r="G42" s="163">
        <v>120693</v>
      </c>
    </row>
    <row r="43" spans="3:8" x14ac:dyDescent="0.2">
      <c r="C43" s="154"/>
      <c r="D43" s="155"/>
      <c r="E43" s="152" t="s">
        <v>23</v>
      </c>
      <c r="F43" s="153"/>
      <c r="G43" s="163">
        <v>120245</v>
      </c>
    </row>
    <row r="44" spans="3:8" x14ac:dyDescent="0.2">
      <c r="C44" s="154"/>
      <c r="D44" s="155"/>
      <c r="E44" s="152" t="s">
        <v>17</v>
      </c>
      <c r="F44" s="153"/>
      <c r="G44" s="163">
        <v>125744</v>
      </c>
    </row>
    <row r="45" spans="3:8" x14ac:dyDescent="0.2">
      <c r="C45" s="154"/>
      <c r="D45" s="155"/>
      <c r="E45" s="152" t="s">
        <v>16</v>
      </c>
      <c r="F45" s="153"/>
      <c r="G45" s="163">
        <v>125295</v>
      </c>
    </row>
    <row r="46" spans="3:8" x14ac:dyDescent="0.2">
      <c r="C46" s="156"/>
      <c r="D46" s="157"/>
      <c r="E46" s="152" t="s">
        <v>15</v>
      </c>
      <c r="F46" s="153"/>
      <c r="G46" s="163">
        <v>138525</v>
      </c>
      <c r="H46" s="148"/>
    </row>
    <row r="47" spans="3:8" ht="15" x14ac:dyDescent="0.25">
      <c r="C47" s="162"/>
      <c r="D47" s="162"/>
      <c r="E47" s="162"/>
      <c r="F47" s="162"/>
      <c r="G47" s="162"/>
    </row>
    <row r="48" spans="3:8" x14ac:dyDescent="0.2">
      <c r="C48" s="150" t="s">
        <v>25</v>
      </c>
      <c r="D48" s="151"/>
      <c r="E48" s="152" t="s">
        <v>24</v>
      </c>
      <c r="F48" s="153"/>
      <c r="G48" s="149">
        <v>136561</v>
      </c>
    </row>
    <row r="49" spans="3:7" x14ac:dyDescent="0.2">
      <c r="C49" s="154"/>
      <c r="D49" s="155"/>
      <c r="E49" s="152" t="s">
        <v>23</v>
      </c>
      <c r="F49" s="153"/>
      <c r="G49" s="149">
        <v>136113</v>
      </c>
    </row>
    <row r="50" spans="3:7" x14ac:dyDescent="0.2">
      <c r="C50" s="154"/>
      <c r="D50" s="155"/>
      <c r="E50" s="152" t="s">
        <v>22</v>
      </c>
      <c r="F50" s="153"/>
      <c r="G50" s="149">
        <v>146662</v>
      </c>
    </row>
    <row r="51" spans="3:7" x14ac:dyDescent="0.2">
      <c r="C51" s="154"/>
      <c r="D51" s="155"/>
      <c r="E51" s="152" t="s">
        <v>21</v>
      </c>
      <c r="F51" s="153"/>
      <c r="G51" s="149">
        <v>146214</v>
      </c>
    </row>
    <row r="52" spans="3:7" x14ac:dyDescent="0.2">
      <c r="C52" s="154"/>
      <c r="D52" s="155"/>
      <c r="E52" s="152" t="s">
        <v>20</v>
      </c>
      <c r="F52" s="153"/>
      <c r="G52" s="149">
        <v>157618</v>
      </c>
    </row>
    <row r="53" spans="3:7" x14ac:dyDescent="0.2">
      <c r="C53" s="156"/>
      <c r="D53" s="157"/>
      <c r="E53" s="152" t="s">
        <v>19</v>
      </c>
      <c r="F53" s="153"/>
      <c r="G53" s="149">
        <v>171263</v>
      </c>
    </row>
    <row r="54" spans="3:7" ht="15" x14ac:dyDescent="0.25">
      <c r="C54" s="158"/>
      <c r="D54" s="162"/>
      <c r="E54" s="162"/>
      <c r="F54" s="162"/>
      <c r="G54" s="159"/>
    </row>
    <row r="55" spans="3:7" x14ac:dyDescent="0.2">
      <c r="C55" s="150" t="s">
        <v>18</v>
      </c>
      <c r="D55" s="151"/>
      <c r="E55" s="152" t="s">
        <v>17</v>
      </c>
      <c r="F55" s="153"/>
      <c r="G55" s="149">
        <v>144078</v>
      </c>
    </row>
    <row r="56" spans="3:7" x14ac:dyDescent="0.2">
      <c r="C56" s="154"/>
      <c r="D56" s="155"/>
      <c r="E56" s="152" t="s">
        <v>16</v>
      </c>
      <c r="F56" s="153"/>
      <c r="G56" s="149">
        <v>143619</v>
      </c>
    </row>
    <row r="57" spans="3:7" x14ac:dyDescent="0.2">
      <c r="C57" s="154"/>
      <c r="D57" s="155"/>
      <c r="E57" s="152" t="s">
        <v>15</v>
      </c>
      <c r="F57" s="153"/>
      <c r="G57" s="149">
        <v>160586</v>
      </c>
    </row>
    <row r="58" spans="3:7" ht="15" x14ac:dyDescent="0.25">
      <c r="C58" s="156"/>
      <c r="D58" s="157"/>
      <c r="E58" s="158"/>
      <c r="F58" s="159"/>
      <c r="G58" s="160"/>
    </row>
    <row r="61" spans="3:7" ht="12.75" x14ac:dyDescent="0.2">
      <c r="C61" s="6" t="s">
        <v>14</v>
      </c>
    </row>
    <row r="62" spans="3:7" x14ac:dyDescent="0.2">
      <c r="C62" s="23" t="s">
        <v>13</v>
      </c>
      <c r="D62" s="24"/>
      <c r="E62" s="24"/>
      <c r="F62" s="24" t="s">
        <v>12</v>
      </c>
      <c r="G62" s="23" t="s">
        <v>11</v>
      </c>
    </row>
    <row r="63" spans="3:7" x14ac:dyDescent="0.2">
      <c r="C63" s="25" t="s">
        <v>10</v>
      </c>
      <c r="D63" s="5"/>
      <c r="E63" s="4"/>
      <c r="F63" s="26" t="s">
        <v>6</v>
      </c>
      <c r="G63" s="164">
        <v>84200</v>
      </c>
    </row>
    <row r="64" spans="3:7" x14ac:dyDescent="0.2">
      <c r="C64" s="25" t="s">
        <v>9</v>
      </c>
      <c r="D64" s="5"/>
      <c r="E64" s="4"/>
      <c r="F64" s="26" t="s">
        <v>6</v>
      </c>
      <c r="G64" s="164">
        <v>93500</v>
      </c>
    </row>
    <row r="65" spans="3:7" x14ac:dyDescent="0.2">
      <c r="C65" s="25" t="s">
        <v>8</v>
      </c>
      <c r="D65" s="5"/>
      <c r="E65" s="4"/>
      <c r="F65" s="26" t="s">
        <v>6</v>
      </c>
      <c r="G65" s="164">
        <v>81200</v>
      </c>
    </row>
    <row r="66" spans="3:7" x14ac:dyDescent="0.2">
      <c r="C66" s="25" t="s">
        <v>7</v>
      </c>
      <c r="D66" s="5"/>
      <c r="E66" s="4"/>
      <c r="F66" s="26" t="s">
        <v>6</v>
      </c>
      <c r="G66" s="164">
        <v>90500</v>
      </c>
    </row>
    <row r="67" spans="3:7" x14ac:dyDescent="0.2">
      <c r="C67" s="25" t="s">
        <v>5</v>
      </c>
      <c r="D67" s="5"/>
      <c r="E67" s="4"/>
      <c r="F67" s="26" t="s">
        <v>3</v>
      </c>
      <c r="G67" s="164">
        <v>99900</v>
      </c>
    </row>
    <row r="68" spans="3:7" x14ac:dyDescent="0.2">
      <c r="C68" s="25" t="s">
        <v>4</v>
      </c>
      <c r="D68" s="5"/>
      <c r="E68" s="4"/>
      <c r="F68" s="26" t="s">
        <v>3</v>
      </c>
      <c r="G68" s="164">
        <v>110500</v>
      </c>
    </row>
    <row r="69" spans="3:7" x14ac:dyDescent="0.2">
      <c r="C69" s="27" t="s">
        <v>2</v>
      </c>
      <c r="D69" s="5"/>
      <c r="E69" s="4"/>
      <c r="F69" s="28"/>
      <c r="G69" s="165"/>
    </row>
    <row r="70" spans="3:7" x14ac:dyDescent="0.2">
      <c r="C70" s="29" t="s">
        <v>1</v>
      </c>
      <c r="D70" s="5"/>
      <c r="E70" s="4"/>
      <c r="F70" s="30"/>
      <c r="G70" s="164">
        <v>2000</v>
      </c>
    </row>
    <row r="71" spans="3:7" x14ac:dyDescent="0.2">
      <c r="C71" s="29" t="s">
        <v>0</v>
      </c>
      <c r="D71" s="5"/>
      <c r="E71" s="4"/>
      <c r="F71" s="31"/>
      <c r="G71" s="164">
        <v>3900</v>
      </c>
    </row>
    <row r="72" spans="3:7" ht="12" x14ac:dyDescent="0.2">
      <c r="G72" s="32" t="s">
        <v>98</v>
      </c>
    </row>
  </sheetData>
  <mergeCells count="60">
    <mergeCell ref="H9:H15"/>
    <mergeCell ref="C10:D10"/>
    <mergeCell ref="C36:G36"/>
    <mergeCell ref="C37:D40"/>
    <mergeCell ref="C12:D12"/>
    <mergeCell ref="C6:G6"/>
    <mergeCell ref="C8:D8"/>
    <mergeCell ref="C9:D9"/>
    <mergeCell ref="C31:G31"/>
    <mergeCell ref="C32:D35"/>
    <mergeCell ref="E32:F32"/>
    <mergeCell ref="E33:F33"/>
    <mergeCell ref="E34:F34"/>
    <mergeCell ref="E35:F35"/>
    <mergeCell ref="C42:D46"/>
    <mergeCell ref="E42:F42"/>
    <mergeCell ref="E43:F43"/>
    <mergeCell ref="E44:F44"/>
    <mergeCell ref="E45:F45"/>
    <mergeCell ref="E46:F46"/>
    <mergeCell ref="C54:G54"/>
    <mergeCell ref="C55:D58"/>
    <mergeCell ref="E55:F55"/>
    <mergeCell ref="E56:F56"/>
    <mergeCell ref="E57:F57"/>
    <mergeCell ref="E58:F58"/>
    <mergeCell ref="C26:G26"/>
    <mergeCell ref="C27:D30"/>
    <mergeCell ref="E27:F27"/>
    <mergeCell ref="E28:F28"/>
    <mergeCell ref="E29:F29"/>
    <mergeCell ref="E30:F30"/>
    <mergeCell ref="C11:D11"/>
    <mergeCell ref="C13:D13"/>
    <mergeCell ref="C14:D14"/>
    <mergeCell ref="C15:D15"/>
    <mergeCell ref="C20:D20"/>
    <mergeCell ref="C5:D5"/>
    <mergeCell ref="C17:G17"/>
    <mergeCell ref="C18:G18"/>
    <mergeCell ref="C19:G19"/>
    <mergeCell ref="C21:F21"/>
    <mergeCell ref="C22:D25"/>
    <mergeCell ref="E22:F22"/>
    <mergeCell ref="E23:F23"/>
    <mergeCell ref="E24:F24"/>
    <mergeCell ref="E25:F25"/>
    <mergeCell ref="E37:F37"/>
    <mergeCell ref="E38:F38"/>
    <mergeCell ref="E39:F39"/>
    <mergeCell ref="E40:F40"/>
    <mergeCell ref="C41:G41"/>
    <mergeCell ref="C47:G47"/>
    <mergeCell ref="C48:D53"/>
    <mergeCell ref="E48:F48"/>
    <mergeCell ref="E49:F49"/>
    <mergeCell ref="E50:F50"/>
    <mergeCell ref="E51:F51"/>
    <mergeCell ref="E52:F52"/>
    <mergeCell ref="E53:F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1782A-A79B-487A-B2EC-B216361634F8}">
  <dimension ref="A1:Q129"/>
  <sheetViews>
    <sheetView showGridLines="0" topLeftCell="A106" zoomScale="115" zoomScaleNormal="115" zoomScalePageLayoutView="125" workbookViewId="0">
      <selection activeCell="A3" sqref="A3:XFD3"/>
    </sheetView>
  </sheetViews>
  <sheetFormatPr defaultColWidth="9.140625" defaultRowHeight="11.25" x14ac:dyDescent="0.2"/>
  <cols>
    <col min="1" max="1" width="10.42578125" style="8" customWidth="1"/>
    <col min="2" max="2" width="8.28515625" style="8" customWidth="1"/>
    <col min="3" max="3" width="11.140625" style="8" customWidth="1"/>
    <col min="4" max="4" width="10.5703125" style="8" customWidth="1"/>
    <col min="5" max="5" width="12.7109375" style="8" customWidth="1"/>
    <col min="6" max="6" width="10.140625" style="8" customWidth="1"/>
    <col min="7" max="7" width="11.140625" style="8" customWidth="1"/>
    <col min="8" max="8" width="9.140625" style="8"/>
    <col min="9" max="9" width="3.42578125" style="8" customWidth="1"/>
    <col min="10" max="10" width="12.42578125" style="8" bestFit="1" customWidth="1"/>
    <col min="11" max="11" width="9.42578125" style="9" bestFit="1" customWidth="1"/>
    <col min="12" max="12" width="12.7109375" style="8" customWidth="1"/>
    <col min="13" max="13" width="9.42578125" style="8" bestFit="1" customWidth="1"/>
    <col min="14" max="14" width="13" style="8" customWidth="1"/>
    <col min="15" max="15" width="11.42578125" style="8" customWidth="1"/>
    <col min="16" max="16" width="11.28515625" style="8" customWidth="1"/>
    <col min="17" max="16384" width="9.140625" style="8"/>
  </cols>
  <sheetData>
    <row r="1" spans="1:17" ht="72.75" customHeight="1" x14ac:dyDescent="0.2"/>
    <row r="3" spans="1:17" ht="25.15" customHeight="1" x14ac:dyDescent="0.2">
      <c r="A3" s="120" t="s">
        <v>67</v>
      </c>
      <c r="B3" s="120"/>
      <c r="C3" s="120"/>
      <c r="D3" s="120"/>
      <c r="E3" s="120"/>
      <c r="F3" s="120"/>
      <c r="G3" s="120"/>
      <c r="H3" s="120"/>
      <c r="I3" s="166"/>
      <c r="J3" s="121" t="s">
        <v>66</v>
      </c>
      <c r="K3" s="120"/>
      <c r="L3" s="120"/>
      <c r="M3" s="120"/>
      <c r="N3" s="120"/>
    </row>
    <row r="4" spans="1:17" x14ac:dyDescent="0.2">
      <c r="A4" s="122" t="s">
        <v>65</v>
      </c>
      <c r="B4" s="122"/>
      <c r="C4" s="122"/>
      <c r="D4" s="122"/>
      <c r="E4" s="122"/>
      <c r="F4" s="122"/>
      <c r="G4" s="122"/>
      <c r="H4" s="122"/>
      <c r="I4" s="166"/>
      <c r="J4" s="123" t="s">
        <v>64</v>
      </c>
      <c r="K4" s="123"/>
      <c r="L4" s="123"/>
      <c r="M4" s="123"/>
      <c r="N4" s="123"/>
    </row>
    <row r="5" spans="1:17" ht="13.15" customHeight="1" x14ac:dyDescent="0.2">
      <c r="A5" s="124" t="s">
        <v>63</v>
      </c>
      <c r="B5" s="124"/>
      <c r="C5" s="124"/>
      <c r="D5" s="124"/>
      <c r="E5" s="124"/>
      <c r="F5" s="124"/>
      <c r="G5" s="124"/>
      <c r="H5" s="124"/>
      <c r="I5" s="166"/>
      <c r="J5" s="167" t="s">
        <v>62</v>
      </c>
      <c r="K5" s="167"/>
      <c r="L5" s="167"/>
      <c r="M5" s="167"/>
      <c r="N5" s="167"/>
      <c r="O5" s="167"/>
      <c r="P5" s="167"/>
      <c r="Q5" s="167"/>
    </row>
    <row r="6" spans="1:17" ht="10.15" customHeight="1" x14ac:dyDescent="0.2">
      <c r="A6" s="129"/>
      <c r="B6" s="129"/>
      <c r="C6" s="129"/>
      <c r="D6" s="129"/>
      <c r="E6" s="129"/>
      <c r="F6" s="129"/>
      <c r="G6" s="129"/>
      <c r="H6" s="129"/>
      <c r="I6" s="166"/>
      <c r="J6" s="33"/>
      <c r="K6" s="33"/>
      <c r="L6" s="33"/>
      <c r="M6" s="33"/>
      <c r="N6" s="33"/>
      <c r="O6" s="33"/>
      <c r="P6" s="33"/>
      <c r="Q6" s="33"/>
    </row>
    <row r="7" spans="1:17" ht="10.15" customHeight="1" x14ac:dyDescent="0.2">
      <c r="A7" s="34" t="s">
        <v>86</v>
      </c>
      <c r="B7" s="34"/>
      <c r="C7" s="34" t="s">
        <v>87</v>
      </c>
      <c r="D7" s="34"/>
      <c r="E7" s="34" t="s">
        <v>88</v>
      </c>
      <c r="F7" s="34"/>
      <c r="G7" s="34" t="s">
        <v>89</v>
      </c>
      <c r="H7" s="34"/>
      <c r="I7" s="168"/>
      <c r="J7" s="34" t="s">
        <v>86</v>
      </c>
      <c r="K7" s="34"/>
      <c r="L7" s="34" t="s">
        <v>90</v>
      </c>
      <c r="M7" s="34"/>
      <c r="N7" s="34" t="s">
        <v>91</v>
      </c>
      <c r="O7" s="34"/>
      <c r="P7" s="34" t="s">
        <v>92</v>
      </c>
      <c r="Q7" s="35"/>
    </row>
    <row r="8" spans="1:17" ht="12" thickBot="1" x14ac:dyDescent="0.25">
      <c r="A8" s="34" t="s">
        <v>93</v>
      </c>
      <c r="B8" s="34" t="s">
        <v>94</v>
      </c>
      <c r="C8" s="34" t="s">
        <v>95</v>
      </c>
      <c r="D8" s="34" t="s">
        <v>38</v>
      </c>
      <c r="E8" s="34" t="s">
        <v>95</v>
      </c>
      <c r="F8" s="34" t="s">
        <v>38</v>
      </c>
      <c r="G8" s="34" t="s">
        <v>95</v>
      </c>
      <c r="H8" s="34" t="s">
        <v>38</v>
      </c>
      <c r="I8" s="168"/>
      <c r="J8" s="34" t="s">
        <v>93</v>
      </c>
      <c r="K8" s="34" t="s">
        <v>94</v>
      </c>
      <c r="L8" s="34" t="s">
        <v>95</v>
      </c>
      <c r="M8" s="34" t="s">
        <v>38</v>
      </c>
      <c r="N8" s="34" t="s">
        <v>95</v>
      </c>
      <c r="O8" s="34" t="s">
        <v>38</v>
      </c>
      <c r="P8" s="34" t="s">
        <v>95</v>
      </c>
      <c r="Q8" s="34" t="s">
        <v>38</v>
      </c>
    </row>
    <row r="9" spans="1:17" ht="10.15" customHeight="1" x14ac:dyDescent="0.2">
      <c r="A9" s="117">
        <v>1360</v>
      </c>
      <c r="B9" s="36">
        <v>1360</v>
      </c>
      <c r="C9" s="37">
        <v>2.94</v>
      </c>
      <c r="D9" s="169">
        <v>0</v>
      </c>
      <c r="E9" s="37">
        <v>3.31</v>
      </c>
      <c r="F9" s="170">
        <v>68989</v>
      </c>
      <c r="G9" s="38">
        <v>3.69</v>
      </c>
      <c r="H9" s="170">
        <v>73847</v>
      </c>
      <c r="I9" s="168"/>
      <c r="J9" s="125">
        <v>1400</v>
      </c>
      <c r="K9" s="39">
        <v>1400</v>
      </c>
      <c r="L9" s="40">
        <v>2.94</v>
      </c>
      <c r="M9" s="170">
        <v>74403</v>
      </c>
      <c r="N9" s="41">
        <v>3.31</v>
      </c>
      <c r="O9" s="171">
        <v>79495</v>
      </c>
      <c r="P9" s="41">
        <v>3.69</v>
      </c>
      <c r="Q9" s="171">
        <v>85514</v>
      </c>
    </row>
    <row r="10" spans="1:17" ht="13.9" customHeight="1" x14ac:dyDescent="0.2">
      <c r="A10" s="125"/>
      <c r="B10" s="42">
        <v>1660</v>
      </c>
      <c r="C10" s="43">
        <v>3.67</v>
      </c>
      <c r="D10" s="172">
        <v>71411</v>
      </c>
      <c r="E10" s="43">
        <v>4.1399999999999997</v>
      </c>
      <c r="F10" s="173">
        <v>76157</v>
      </c>
      <c r="G10" s="44">
        <v>4.6100000000000003</v>
      </c>
      <c r="H10" s="173">
        <v>81509</v>
      </c>
      <c r="I10" s="168"/>
      <c r="J10" s="127"/>
      <c r="K10" s="45">
        <v>1700</v>
      </c>
      <c r="L10" s="46">
        <v>3.67</v>
      </c>
      <c r="M10" s="173">
        <v>82461</v>
      </c>
      <c r="N10" s="47">
        <v>4.1399999999999997</v>
      </c>
      <c r="O10" s="174">
        <v>88122</v>
      </c>
      <c r="P10" s="47">
        <v>4.6100000000000003</v>
      </c>
      <c r="Q10" s="174">
        <v>94685</v>
      </c>
    </row>
    <row r="11" spans="1:17" ht="13.9" customHeight="1" x14ac:dyDescent="0.2">
      <c r="A11" s="125"/>
      <c r="B11" s="42">
        <v>1960</v>
      </c>
      <c r="C11" s="43">
        <v>4.41</v>
      </c>
      <c r="D11" s="175">
        <v>0</v>
      </c>
      <c r="E11" s="43">
        <v>4.97</v>
      </c>
      <c r="F11" s="173">
        <v>83326</v>
      </c>
      <c r="G11" s="44">
        <v>5.53</v>
      </c>
      <c r="H11" s="173">
        <v>89172</v>
      </c>
      <c r="I11" s="168"/>
      <c r="J11" s="127"/>
      <c r="K11" s="45">
        <v>2000</v>
      </c>
      <c r="L11" s="46">
        <v>4.41</v>
      </c>
      <c r="M11" s="173">
        <v>90532</v>
      </c>
      <c r="N11" s="47">
        <v>4.97</v>
      </c>
      <c r="O11" s="174">
        <v>96736</v>
      </c>
      <c r="P11" s="47">
        <v>5.53</v>
      </c>
      <c r="Q11" s="174">
        <v>100765</v>
      </c>
    </row>
    <row r="12" spans="1:17" ht="13.9" customHeight="1" x14ac:dyDescent="0.2">
      <c r="A12" s="125"/>
      <c r="B12" s="42">
        <v>2260</v>
      </c>
      <c r="C12" s="43">
        <v>5.14</v>
      </c>
      <c r="D12" s="176">
        <v>84748</v>
      </c>
      <c r="E12" s="43">
        <v>5.8</v>
      </c>
      <c r="F12" s="173">
        <v>90496</v>
      </c>
      <c r="G12" s="44">
        <v>6.45</v>
      </c>
      <c r="H12" s="173">
        <v>96847</v>
      </c>
      <c r="I12" s="168"/>
      <c r="J12" s="127"/>
      <c r="K12" s="45">
        <v>2300</v>
      </c>
      <c r="L12" s="46">
        <v>5.14</v>
      </c>
      <c r="M12" s="173">
        <v>98590</v>
      </c>
      <c r="N12" s="47">
        <v>5.8</v>
      </c>
      <c r="O12" s="174">
        <v>105350</v>
      </c>
      <c r="P12" s="47">
        <v>6.45</v>
      </c>
      <c r="Q12" s="174">
        <v>108737</v>
      </c>
    </row>
    <row r="13" spans="1:17" ht="13.9" customHeight="1" x14ac:dyDescent="0.2">
      <c r="A13" s="125"/>
      <c r="B13" s="42">
        <v>2560</v>
      </c>
      <c r="C13" s="43">
        <v>5.88</v>
      </c>
      <c r="D13" s="176">
        <v>91434</v>
      </c>
      <c r="E13" s="43">
        <v>6.62</v>
      </c>
      <c r="F13" s="173">
        <v>97675</v>
      </c>
      <c r="G13" s="44">
        <v>7.37</v>
      </c>
      <c r="H13" s="173">
        <v>104510</v>
      </c>
      <c r="I13" s="168"/>
      <c r="J13" s="127"/>
      <c r="K13" s="45">
        <v>2600</v>
      </c>
      <c r="L13" s="46">
        <v>5.88</v>
      </c>
      <c r="M13" s="173">
        <v>103422</v>
      </c>
      <c r="N13" s="47">
        <v>6.62</v>
      </c>
      <c r="O13" s="174">
        <v>110109</v>
      </c>
      <c r="P13" s="47">
        <v>7.37</v>
      </c>
      <c r="Q13" s="174">
        <v>116708</v>
      </c>
    </row>
    <row r="14" spans="1:17" ht="13.9" customHeight="1" x14ac:dyDescent="0.2">
      <c r="A14" s="125"/>
      <c r="B14" s="42">
        <v>2860</v>
      </c>
      <c r="C14" s="43">
        <v>6.61</v>
      </c>
      <c r="D14" s="176">
        <v>98096</v>
      </c>
      <c r="E14" s="43">
        <v>7.45</v>
      </c>
      <c r="F14" s="173">
        <v>104831</v>
      </c>
      <c r="G14" s="44">
        <v>8.2899999999999991</v>
      </c>
      <c r="H14" s="173">
        <v>112173</v>
      </c>
      <c r="I14" s="168"/>
      <c r="J14" s="127"/>
      <c r="K14" s="45">
        <v>2900</v>
      </c>
      <c r="L14" s="46">
        <v>6.61</v>
      </c>
      <c r="M14" s="173">
        <v>114731</v>
      </c>
      <c r="N14" s="47">
        <v>7.45</v>
      </c>
      <c r="O14" s="174">
        <v>122592</v>
      </c>
      <c r="P14" s="47">
        <v>8.2899999999999991</v>
      </c>
      <c r="Q14" s="174">
        <v>131367</v>
      </c>
    </row>
    <row r="15" spans="1:17" ht="13.9" customHeight="1" x14ac:dyDescent="0.2">
      <c r="A15" s="125"/>
      <c r="B15" s="42">
        <v>3160</v>
      </c>
      <c r="C15" s="43">
        <v>7.34</v>
      </c>
      <c r="D15" s="176">
        <v>104757</v>
      </c>
      <c r="E15" s="43">
        <v>8.2799999999999994</v>
      </c>
      <c r="F15" s="173">
        <v>112000</v>
      </c>
      <c r="G15" s="44">
        <v>9.2200000000000006</v>
      </c>
      <c r="H15" s="173">
        <v>119836</v>
      </c>
      <c r="I15" s="168"/>
      <c r="J15" s="127"/>
      <c r="K15" s="45">
        <v>3200</v>
      </c>
      <c r="L15" s="46">
        <v>7.34</v>
      </c>
      <c r="M15" s="173">
        <v>122789</v>
      </c>
      <c r="N15" s="47">
        <v>8.2799999999999994</v>
      </c>
      <c r="O15" s="174">
        <v>131206</v>
      </c>
      <c r="P15" s="47">
        <v>9.2200000000000006</v>
      </c>
      <c r="Q15" s="174">
        <v>140538</v>
      </c>
    </row>
    <row r="16" spans="1:17" ht="13.9" customHeight="1" x14ac:dyDescent="0.2">
      <c r="A16" s="125"/>
      <c r="B16" s="42">
        <v>3460</v>
      </c>
      <c r="C16" s="43">
        <v>8.08</v>
      </c>
      <c r="D16" s="176">
        <v>111444</v>
      </c>
      <c r="E16" s="43">
        <v>9.11</v>
      </c>
      <c r="F16" s="173">
        <v>119168</v>
      </c>
      <c r="G16" s="44">
        <v>10.14</v>
      </c>
      <c r="H16" s="173">
        <v>127511</v>
      </c>
      <c r="I16" s="168"/>
      <c r="J16" s="127"/>
      <c r="K16" s="45">
        <v>3500</v>
      </c>
      <c r="L16" s="46">
        <v>8.08</v>
      </c>
      <c r="M16" s="173">
        <v>130860</v>
      </c>
      <c r="N16" s="47">
        <v>9.11</v>
      </c>
      <c r="O16" s="174">
        <v>139833</v>
      </c>
      <c r="P16" s="47">
        <v>10.14</v>
      </c>
      <c r="Q16" s="174">
        <v>149721</v>
      </c>
    </row>
    <row r="17" spans="1:17" ht="13.9" customHeight="1" x14ac:dyDescent="0.2">
      <c r="A17" s="125"/>
      <c r="B17" s="42">
        <v>3760</v>
      </c>
      <c r="C17" s="43">
        <v>8.81</v>
      </c>
      <c r="D17" s="176">
        <v>118105</v>
      </c>
      <c r="E17" s="43">
        <v>9.94</v>
      </c>
      <c r="F17" s="173">
        <v>126337</v>
      </c>
      <c r="G17" s="44">
        <v>11.06</v>
      </c>
      <c r="H17" s="173">
        <v>135161</v>
      </c>
      <c r="I17" s="168"/>
      <c r="J17" s="127"/>
      <c r="K17" s="45">
        <v>3800</v>
      </c>
      <c r="L17" s="46">
        <v>8.81</v>
      </c>
      <c r="M17" s="173">
        <v>138931</v>
      </c>
      <c r="N17" s="47">
        <v>9.94</v>
      </c>
      <c r="O17" s="174">
        <v>148447</v>
      </c>
      <c r="P17" s="47">
        <v>11.06</v>
      </c>
      <c r="Q17" s="174">
        <v>158891</v>
      </c>
    </row>
    <row r="18" spans="1:17" ht="13.9" customHeight="1" x14ac:dyDescent="0.2">
      <c r="A18" s="125"/>
      <c r="B18" s="42">
        <v>4060</v>
      </c>
      <c r="C18" s="43">
        <v>9.5500000000000007</v>
      </c>
      <c r="D18" s="176">
        <v>124792</v>
      </c>
      <c r="E18" s="43">
        <v>10.76</v>
      </c>
      <c r="F18" s="173">
        <v>133505</v>
      </c>
      <c r="G18" s="44">
        <v>11.98</v>
      </c>
      <c r="H18" s="173">
        <v>142824</v>
      </c>
      <c r="I18" s="168"/>
      <c r="J18" s="127"/>
      <c r="K18" s="45">
        <v>4100</v>
      </c>
      <c r="L18" s="46">
        <v>9.5500000000000007</v>
      </c>
      <c r="M18" s="173">
        <v>146989</v>
      </c>
      <c r="N18" s="47">
        <v>10.76</v>
      </c>
      <c r="O18" s="174">
        <v>157062</v>
      </c>
      <c r="P18" s="47">
        <v>11.98</v>
      </c>
      <c r="Q18" s="174">
        <v>168049</v>
      </c>
    </row>
    <row r="19" spans="1:17" ht="13.9" customHeight="1" x14ac:dyDescent="0.2">
      <c r="A19" s="125"/>
      <c r="B19" s="42">
        <v>4360</v>
      </c>
      <c r="C19" s="43">
        <v>10.28</v>
      </c>
      <c r="D19" s="176">
        <v>131453</v>
      </c>
      <c r="E19" s="43">
        <v>11.59</v>
      </c>
      <c r="F19" s="173">
        <v>140673</v>
      </c>
      <c r="G19" s="44">
        <v>12.9</v>
      </c>
      <c r="H19" s="173">
        <v>150487</v>
      </c>
      <c r="I19" s="168"/>
      <c r="J19" s="127"/>
      <c r="K19" s="45">
        <v>4400</v>
      </c>
      <c r="L19" s="46">
        <v>10.28</v>
      </c>
      <c r="M19" s="173">
        <v>155059</v>
      </c>
      <c r="N19" s="47">
        <v>11.59</v>
      </c>
      <c r="O19" s="174">
        <v>165688</v>
      </c>
      <c r="P19" s="47">
        <v>12.9</v>
      </c>
      <c r="Q19" s="174">
        <v>177219</v>
      </c>
    </row>
    <row r="20" spans="1:17" ht="13.9" customHeight="1" x14ac:dyDescent="0.2">
      <c r="A20" s="125"/>
      <c r="B20" s="42">
        <v>4660</v>
      </c>
      <c r="C20" s="43">
        <v>11.02</v>
      </c>
      <c r="D20" s="176">
        <v>138140</v>
      </c>
      <c r="E20" s="43">
        <v>12.42</v>
      </c>
      <c r="F20" s="173">
        <v>147916</v>
      </c>
      <c r="G20" s="44">
        <v>13.82</v>
      </c>
      <c r="H20" s="173">
        <v>158149</v>
      </c>
      <c r="I20" s="168"/>
      <c r="J20" s="127"/>
      <c r="K20" s="45">
        <v>4700</v>
      </c>
      <c r="L20" s="46">
        <v>11.02</v>
      </c>
      <c r="M20" s="173">
        <v>163130</v>
      </c>
      <c r="N20" s="47">
        <v>12.42</v>
      </c>
      <c r="O20" s="174">
        <v>174303</v>
      </c>
      <c r="P20" s="47">
        <v>13.82</v>
      </c>
      <c r="Q20" s="174">
        <v>186403</v>
      </c>
    </row>
    <row r="21" spans="1:17" ht="13.9" customHeight="1" x14ac:dyDescent="0.2">
      <c r="A21" s="125"/>
      <c r="B21" s="42">
        <v>4960</v>
      </c>
      <c r="C21" s="43">
        <v>11.75</v>
      </c>
      <c r="D21" s="176">
        <v>144801</v>
      </c>
      <c r="E21" s="43">
        <v>13.25</v>
      </c>
      <c r="F21" s="173">
        <v>155010</v>
      </c>
      <c r="G21" s="44">
        <v>14.75</v>
      </c>
      <c r="H21" s="173">
        <v>165824</v>
      </c>
      <c r="I21" s="168"/>
      <c r="J21" s="127"/>
      <c r="K21" s="45">
        <v>5000</v>
      </c>
      <c r="L21" s="46">
        <v>11.75</v>
      </c>
      <c r="M21" s="173">
        <v>171188</v>
      </c>
      <c r="N21" s="47">
        <v>13.25</v>
      </c>
      <c r="O21" s="174">
        <v>182917</v>
      </c>
      <c r="P21" s="47">
        <v>14.75</v>
      </c>
      <c r="Q21" s="174">
        <v>195574</v>
      </c>
    </row>
    <row r="22" spans="1:17" ht="13.9" customHeight="1" x14ac:dyDescent="0.2">
      <c r="A22" s="125"/>
      <c r="B22" s="42">
        <v>5260</v>
      </c>
      <c r="C22" s="43">
        <v>12.48</v>
      </c>
      <c r="D22" s="176">
        <v>151475</v>
      </c>
      <c r="E22" s="43">
        <v>14.08</v>
      </c>
      <c r="F22" s="173">
        <v>162178</v>
      </c>
      <c r="G22" s="44">
        <v>15.67</v>
      </c>
      <c r="H22" s="173">
        <v>173487</v>
      </c>
      <c r="I22" s="168"/>
      <c r="J22" s="127"/>
      <c r="K22" s="45">
        <v>5300</v>
      </c>
      <c r="L22" s="46">
        <v>12.48</v>
      </c>
      <c r="M22" s="173">
        <v>179259</v>
      </c>
      <c r="N22" s="47">
        <v>14.08</v>
      </c>
      <c r="O22" s="174">
        <v>191544</v>
      </c>
      <c r="P22" s="47">
        <v>15.67</v>
      </c>
      <c r="Q22" s="174">
        <v>204744</v>
      </c>
    </row>
    <row r="23" spans="1:17" ht="13.9" customHeight="1" thickBot="1" x14ac:dyDescent="0.25">
      <c r="A23" s="126"/>
      <c r="B23" s="48">
        <v>5560</v>
      </c>
      <c r="C23" s="49">
        <v>13.22</v>
      </c>
      <c r="D23" s="177">
        <v>158149</v>
      </c>
      <c r="E23" s="49">
        <v>14.9</v>
      </c>
      <c r="F23" s="178">
        <v>169347</v>
      </c>
      <c r="G23" s="50">
        <v>16.59</v>
      </c>
      <c r="H23" s="178">
        <v>181150</v>
      </c>
      <c r="I23" s="168"/>
      <c r="J23" s="128"/>
      <c r="K23" s="51">
        <v>5600</v>
      </c>
      <c r="L23" s="52">
        <v>13.22</v>
      </c>
      <c r="M23" s="178">
        <v>187330</v>
      </c>
      <c r="N23" s="53">
        <v>14.9</v>
      </c>
      <c r="O23" s="179">
        <v>200158</v>
      </c>
      <c r="P23" s="53">
        <v>16.59</v>
      </c>
      <c r="Q23" s="179">
        <v>207574</v>
      </c>
    </row>
    <row r="24" spans="1:17" ht="10.15" customHeight="1" x14ac:dyDescent="0.2">
      <c r="A24" s="125">
        <v>1660</v>
      </c>
      <c r="B24" s="36">
        <v>1660</v>
      </c>
      <c r="C24" s="37">
        <v>4.59</v>
      </c>
      <c r="D24" s="180">
        <v>78704</v>
      </c>
      <c r="E24" s="37">
        <v>5.17</v>
      </c>
      <c r="F24" s="170">
        <v>83944</v>
      </c>
      <c r="G24" s="38">
        <v>5.76</v>
      </c>
      <c r="H24" s="170">
        <v>89803</v>
      </c>
      <c r="I24" s="168"/>
      <c r="J24" s="125">
        <v>1700</v>
      </c>
      <c r="K24" s="39">
        <v>1700</v>
      </c>
      <c r="L24" s="40">
        <v>4.59</v>
      </c>
      <c r="M24" s="170">
        <v>91335</v>
      </c>
      <c r="N24" s="41">
        <v>5.17</v>
      </c>
      <c r="O24" s="171">
        <v>97539</v>
      </c>
      <c r="P24" s="41">
        <v>5.76</v>
      </c>
      <c r="Q24" s="171">
        <v>101259</v>
      </c>
    </row>
    <row r="25" spans="1:17" x14ac:dyDescent="0.2">
      <c r="A25" s="127"/>
      <c r="B25" s="42">
        <v>1960</v>
      </c>
      <c r="C25" s="43">
        <v>5.51</v>
      </c>
      <c r="D25" s="176">
        <v>85996</v>
      </c>
      <c r="E25" s="43">
        <v>6.21</v>
      </c>
      <c r="F25" s="173">
        <v>91805</v>
      </c>
      <c r="G25" s="44">
        <v>6.91</v>
      </c>
      <c r="H25" s="173">
        <v>98071</v>
      </c>
      <c r="I25" s="168"/>
      <c r="J25" s="127"/>
      <c r="K25" s="45">
        <v>2000</v>
      </c>
      <c r="L25" s="46">
        <v>5.51</v>
      </c>
      <c r="M25" s="173">
        <v>100197</v>
      </c>
      <c r="N25" s="47">
        <v>6.21</v>
      </c>
      <c r="O25" s="174">
        <v>103756</v>
      </c>
      <c r="P25" s="47">
        <v>6.91</v>
      </c>
      <c r="Q25" s="174">
        <v>109850</v>
      </c>
    </row>
    <row r="26" spans="1:17" x14ac:dyDescent="0.2">
      <c r="A26" s="127"/>
      <c r="B26" s="42">
        <v>2260</v>
      </c>
      <c r="C26" s="43">
        <v>6.43</v>
      </c>
      <c r="D26" s="176">
        <v>93263</v>
      </c>
      <c r="E26" s="43">
        <v>7.25</v>
      </c>
      <c r="F26" s="173">
        <v>99505</v>
      </c>
      <c r="G26" s="44">
        <v>8.06</v>
      </c>
      <c r="H26" s="173">
        <v>106339</v>
      </c>
      <c r="I26" s="168"/>
      <c r="J26" s="127"/>
      <c r="K26" s="45">
        <v>2300</v>
      </c>
      <c r="L26" s="46">
        <v>6.43</v>
      </c>
      <c r="M26" s="173">
        <v>105128</v>
      </c>
      <c r="N26" s="47">
        <v>7.25</v>
      </c>
      <c r="O26" s="174">
        <v>111814</v>
      </c>
      <c r="P26" s="47">
        <v>8.06</v>
      </c>
      <c r="Q26" s="174">
        <v>118414</v>
      </c>
    </row>
    <row r="27" spans="1:17" x14ac:dyDescent="0.2">
      <c r="A27" s="127"/>
      <c r="B27" s="42">
        <v>2560</v>
      </c>
      <c r="C27" s="43">
        <v>7.34</v>
      </c>
      <c r="D27" s="176">
        <v>100555</v>
      </c>
      <c r="E27" s="43">
        <v>8.2799999999999994</v>
      </c>
      <c r="F27" s="173">
        <v>107291</v>
      </c>
      <c r="G27" s="44">
        <v>9.2200000000000006</v>
      </c>
      <c r="H27" s="173">
        <v>110764</v>
      </c>
      <c r="I27" s="168"/>
      <c r="J27" s="127"/>
      <c r="K27" s="45">
        <v>2600</v>
      </c>
      <c r="L27" s="46">
        <v>7.34</v>
      </c>
      <c r="M27" s="173">
        <v>112680</v>
      </c>
      <c r="N27" s="47">
        <v>8.2799999999999994</v>
      </c>
      <c r="O27" s="174">
        <v>119885</v>
      </c>
      <c r="P27" s="47">
        <v>9.2200000000000006</v>
      </c>
      <c r="Q27" s="174">
        <v>126979</v>
      </c>
    </row>
    <row r="28" spans="1:17" ht="13.9" customHeight="1" x14ac:dyDescent="0.2">
      <c r="A28" s="127"/>
      <c r="B28" s="42">
        <v>2860</v>
      </c>
      <c r="C28" s="43">
        <v>8.26</v>
      </c>
      <c r="D28" s="176">
        <v>107835</v>
      </c>
      <c r="E28" s="43">
        <v>9.31</v>
      </c>
      <c r="F28" s="173">
        <v>115065</v>
      </c>
      <c r="G28" s="44">
        <v>10.37</v>
      </c>
      <c r="H28" s="173">
        <v>122901</v>
      </c>
      <c r="I28" s="168"/>
      <c r="J28" s="127"/>
      <c r="K28" s="45">
        <v>2900</v>
      </c>
      <c r="L28" s="46">
        <v>8.26</v>
      </c>
      <c r="M28" s="173">
        <v>126794</v>
      </c>
      <c r="N28" s="47">
        <v>9.31</v>
      </c>
      <c r="O28" s="174">
        <v>135210</v>
      </c>
      <c r="P28" s="47">
        <v>10.37</v>
      </c>
      <c r="Q28" s="174">
        <v>144542</v>
      </c>
    </row>
    <row r="29" spans="1:17" x14ac:dyDescent="0.2">
      <c r="A29" s="127"/>
      <c r="B29" s="42">
        <v>3160</v>
      </c>
      <c r="C29" s="43">
        <v>9.18</v>
      </c>
      <c r="D29" s="176">
        <v>115127</v>
      </c>
      <c r="E29" s="43">
        <v>10.35</v>
      </c>
      <c r="F29" s="173">
        <v>122839</v>
      </c>
      <c r="G29" s="44">
        <v>11.52</v>
      </c>
      <c r="H29" s="173">
        <v>131169</v>
      </c>
      <c r="I29" s="168"/>
      <c r="J29" s="127"/>
      <c r="K29" s="45">
        <v>3200</v>
      </c>
      <c r="L29" s="46">
        <v>9.18</v>
      </c>
      <c r="M29" s="173">
        <v>135655</v>
      </c>
      <c r="N29" s="47">
        <v>10.35</v>
      </c>
      <c r="O29" s="174">
        <v>144628</v>
      </c>
      <c r="P29" s="47">
        <v>11.52</v>
      </c>
      <c r="Q29" s="174">
        <v>154515</v>
      </c>
    </row>
    <row r="30" spans="1:17" x14ac:dyDescent="0.2">
      <c r="A30" s="127"/>
      <c r="B30" s="42">
        <v>3460</v>
      </c>
      <c r="C30" s="43">
        <v>10.1</v>
      </c>
      <c r="D30" s="176">
        <v>122406</v>
      </c>
      <c r="E30" s="43">
        <v>11.39</v>
      </c>
      <c r="F30" s="173">
        <v>130638</v>
      </c>
      <c r="G30" s="44">
        <v>12.67</v>
      </c>
      <c r="H30" s="173">
        <v>139462</v>
      </c>
      <c r="I30" s="168"/>
      <c r="J30" s="127"/>
      <c r="K30" s="45">
        <v>3500</v>
      </c>
      <c r="L30" s="46">
        <v>10.1</v>
      </c>
      <c r="M30" s="173">
        <v>144529</v>
      </c>
      <c r="N30" s="47">
        <v>11.39</v>
      </c>
      <c r="O30" s="174">
        <v>154046</v>
      </c>
      <c r="P30" s="47">
        <v>12.67</v>
      </c>
      <c r="Q30" s="174">
        <v>164478</v>
      </c>
    </row>
    <row r="31" spans="1:17" x14ac:dyDescent="0.2">
      <c r="A31" s="127"/>
      <c r="B31" s="42">
        <v>3760</v>
      </c>
      <c r="C31" s="43">
        <v>11.02</v>
      </c>
      <c r="D31" s="176">
        <v>129698</v>
      </c>
      <c r="E31" s="43">
        <v>12.42</v>
      </c>
      <c r="F31" s="173">
        <v>138412</v>
      </c>
      <c r="G31" s="44">
        <v>13.82</v>
      </c>
      <c r="H31" s="173">
        <v>147730</v>
      </c>
      <c r="I31" s="168"/>
      <c r="J31" s="127"/>
      <c r="K31" s="45">
        <v>3800</v>
      </c>
      <c r="L31" s="46">
        <v>11.02</v>
      </c>
      <c r="M31" s="173">
        <v>153391</v>
      </c>
      <c r="N31" s="47">
        <v>12.42</v>
      </c>
      <c r="O31" s="174">
        <v>163464</v>
      </c>
      <c r="P31" s="47">
        <v>13.82</v>
      </c>
      <c r="Q31" s="174">
        <v>174451</v>
      </c>
    </row>
    <row r="32" spans="1:17" x14ac:dyDescent="0.2">
      <c r="A32" s="127"/>
      <c r="B32" s="42">
        <v>4060</v>
      </c>
      <c r="C32" s="43">
        <v>11.93</v>
      </c>
      <c r="D32" s="176">
        <v>136990</v>
      </c>
      <c r="E32" s="43">
        <v>13.46</v>
      </c>
      <c r="F32" s="173">
        <v>146198</v>
      </c>
      <c r="G32" s="44">
        <v>14.98</v>
      </c>
      <c r="H32" s="173">
        <v>156024</v>
      </c>
      <c r="I32" s="168"/>
      <c r="J32" s="127"/>
      <c r="K32" s="45">
        <v>4100</v>
      </c>
      <c r="L32" s="46">
        <v>11.93</v>
      </c>
      <c r="M32" s="173">
        <v>162253</v>
      </c>
      <c r="N32" s="47">
        <v>13.46</v>
      </c>
      <c r="O32" s="174">
        <v>172882</v>
      </c>
      <c r="P32" s="47">
        <v>14.98</v>
      </c>
      <c r="Q32" s="174">
        <v>184425</v>
      </c>
    </row>
    <row r="33" spans="1:17" x14ac:dyDescent="0.2">
      <c r="A33" s="127"/>
      <c r="B33" s="42">
        <v>4360</v>
      </c>
      <c r="C33" s="43">
        <v>12.85</v>
      </c>
      <c r="D33" s="176">
        <v>144257</v>
      </c>
      <c r="E33" s="43">
        <v>14.49</v>
      </c>
      <c r="F33" s="173">
        <v>153972</v>
      </c>
      <c r="G33" s="44">
        <v>16.13</v>
      </c>
      <c r="H33" s="173">
        <v>164292</v>
      </c>
      <c r="I33" s="168"/>
      <c r="J33" s="127"/>
      <c r="K33" s="45">
        <v>4400</v>
      </c>
      <c r="L33" s="46">
        <v>12.85</v>
      </c>
      <c r="M33" s="173">
        <v>171127</v>
      </c>
      <c r="N33" s="47">
        <v>14.49</v>
      </c>
      <c r="O33" s="174">
        <v>182299</v>
      </c>
      <c r="P33" s="47">
        <v>16.13</v>
      </c>
      <c r="Q33" s="174">
        <v>194399</v>
      </c>
    </row>
    <row r="34" spans="1:17" x14ac:dyDescent="0.2">
      <c r="A34" s="127"/>
      <c r="B34" s="42">
        <v>4660</v>
      </c>
      <c r="C34" s="43">
        <v>13.77</v>
      </c>
      <c r="D34" s="176">
        <v>151549</v>
      </c>
      <c r="E34" s="43">
        <v>15.53</v>
      </c>
      <c r="F34" s="173">
        <v>161758</v>
      </c>
      <c r="G34" s="44">
        <v>17.28</v>
      </c>
      <c r="H34" s="173">
        <v>172560</v>
      </c>
      <c r="I34" s="168"/>
      <c r="J34" s="127"/>
      <c r="K34" s="45">
        <v>4700</v>
      </c>
      <c r="L34" s="46">
        <v>13.77</v>
      </c>
      <c r="M34" s="173">
        <v>179988</v>
      </c>
      <c r="N34" s="47">
        <v>15.53</v>
      </c>
      <c r="O34" s="174">
        <v>191717</v>
      </c>
      <c r="P34" s="47">
        <v>17.28</v>
      </c>
      <c r="Q34" s="174">
        <v>198181</v>
      </c>
    </row>
    <row r="35" spans="1:17" x14ac:dyDescent="0.2">
      <c r="A35" s="127"/>
      <c r="B35" s="42">
        <v>4960</v>
      </c>
      <c r="C35" s="43">
        <v>14.69</v>
      </c>
      <c r="D35" s="176">
        <v>158829</v>
      </c>
      <c r="E35" s="43">
        <v>16.559999999999999</v>
      </c>
      <c r="F35" s="173">
        <v>169532</v>
      </c>
      <c r="G35" s="44">
        <v>18.43</v>
      </c>
      <c r="H35" s="173">
        <v>177665</v>
      </c>
      <c r="I35" s="168"/>
      <c r="J35" s="127"/>
      <c r="K35" s="45">
        <v>5000</v>
      </c>
      <c r="L35" s="46">
        <v>14.69</v>
      </c>
      <c r="M35" s="173">
        <v>188862</v>
      </c>
      <c r="N35" s="47">
        <v>16.559999999999999</v>
      </c>
      <c r="O35" s="174">
        <v>201135</v>
      </c>
      <c r="P35" s="47">
        <v>18.43</v>
      </c>
      <c r="Q35" s="174">
        <v>207451</v>
      </c>
    </row>
    <row r="36" spans="1:17" x14ac:dyDescent="0.2">
      <c r="A36" s="127"/>
      <c r="B36" s="42">
        <v>5260</v>
      </c>
      <c r="C36" s="43">
        <v>15.61</v>
      </c>
      <c r="D36" s="176">
        <v>166121</v>
      </c>
      <c r="E36" s="43">
        <v>17.59</v>
      </c>
      <c r="F36" s="173">
        <v>177319</v>
      </c>
      <c r="G36" s="44">
        <v>19.579999999999998</v>
      </c>
      <c r="H36" s="173">
        <v>180853</v>
      </c>
      <c r="I36" s="168"/>
      <c r="J36" s="127"/>
      <c r="K36" s="45">
        <v>5300</v>
      </c>
      <c r="L36" s="46">
        <v>15.61</v>
      </c>
      <c r="M36" s="173">
        <v>197724</v>
      </c>
      <c r="N36" s="47">
        <v>17.59</v>
      </c>
      <c r="O36" s="174">
        <v>210553</v>
      </c>
      <c r="P36" s="47">
        <v>19.579999999999998</v>
      </c>
      <c r="Q36" s="174">
        <v>216745</v>
      </c>
    </row>
    <row r="37" spans="1:17" ht="12" thickBot="1" x14ac:dyDescent="0.25">
      <c r="A37" s="127"/>
      <c r="B37" s="48">
        <v>5560</v>
      </c>
      <c r="C37" s="54">
        <v>16.52</v>
      </c>
      <c r="D37" s="176">
        <v>173401</v>
      </c>
      <c r="E37" s="54">
        <v>18.63</v>
      </c>
      <c r="F37" s="181">
        <v>185093</v>
      </c>
      <c r="G37" s="55">
        <v>20.74</v>
      </c>
      <c r="H37" s="181">
        <v>184858</v>
      </c>
      <c r="I37" s="168"/>
      <c r="J37" s="127"/>
      <c r="K37" s="51">
        <v>5600</v>
      </c>
      <c r="L37" s="52">
        <v>16.52</v>
      </c>
      <c r="M37" s="178">
        <v>206585</v>
      </c>
      <c r="N37" s="53">
        <v>18.63</v>
      </c>
      <c r="O37" s="179">
        <v>219970</v>
      </c>
      <c r="P37" s="53">
        <v>20.74</v>
      </c>
      <c r="Q37" s="179">
        <v>226014</v>
      </c>
    </row>
    <row r="38" spans="1:17" ht="10.15" customHeight="1" x14ac:dyDescent="0.2">
      <c r="A38" s="117">
        <v>1960</v>
      </c>
      <c r="B38" s="56">
        <v>1960</v>
      </c>
      <c r="C38" s="37">
        <v>6.61</v>
      </c>
      <c r="D38" s="182" t="e">
        <v>#VALUE!</v>
      </c>
      <c r="E38" s="37">
        <v>7.45</v>
      </c>
      <c r="F38" s="170">
        <v>100122</v>
      </c>
      <c r="G38" s="38">
        <v>8.2899999999999991</v>
      </c>
      <c r="H38" s="170">
        <v>102706</v>
      </c>
      <c r="I38" s="168"/>
      <c r="J38" s="117">
        <v>2000</v>
      </c>
      <c r="K38" s="39">
        <v>2000</v>
      </c>
      <c r="L38" s="40">
        <v>6.61</v>
      </c>
      <c r="M38" s="170">
        <v>105622</v>
      </c>
      <c r="N38" s="41">
        <v>7.45</v>
      </c>
      <c r="O38" s="171">
        <v>112333</v>
      </c>
      <c r="P38" s="41">
        <v>8.2899999999999991</v>
      </c>
      <c r="Q38" s="171">
        <v>118933</v>
      </c>
    </row>
    <row r="39" spans="1:17" x14ac:dyDescent="0.2">
      <c r="A39" s="127"/>
      <c r="B39" s="42">
        <v>2260</v>
      </c>
      <c r="C39" s="43">
        <v>7.71</v>
      </c>
      <c r="D39" s="183" t="e">
        <v>#VALUE!</v>
      </c>
      <c r="E39" s="43">
        <v>8.69</v>
      </c>
      <c r="F39" s="173">
        <v>108514</v>
      </c>
      <c r="G39" s="44">
        <v>9.68</v>
      </c>
      <c r="H39" s="173">
        <v>115856</v>
      </c>
      <c r="I39" s="168"/>
      <c r="J39" s="127"/>
      <c r="K39" s="45">
        <v>2300</v>
      </c>
      <c r="L39" s="46">
        <v>7.71</v>
      </c>
      <c r="M39" s="173">
        <v>113767</v>
      </c>
      <c r="N39" s="47">
        <v>8.69</v>
      </c>
      <c r="O39" s="174">
        <v>120985</v>
      </c>
      <c r="P39" s="47">
        <v>9.68</v>
      </c>
      <c r="Q39" s="174">
        <v>128092</v>
      </c>
    </row>
    <row r="40" spans="1:17" x14ac:dyDescent="0.2">
      <c r="A40" s="127"/>
      <c r="B40" s="42">
        <v>2560</v>
      </c>
      <c r="C40" s="43">
        <v>8.81</v>
      </c>
      <c r="D40" s="184" t="e">
        <v>#VALUE!</v>
      </c>
      <c r="E40" s="43">
        <v>9.94</v>
      </c>
      <c r="F40" s="173">
        <v>116919</v>
      </c>
      <c r="G40" s="44">
        <v>11.06</v>
      </c>
      <c r="H40" s="173">
        <v>124755</v>
      </c>
      <c r="I40" s="168"/>
      <c r="J40" s="127"/>
      <c r="K40" s="45">
        <v>2600</v>
      </c>
      <c r="L40" s="46">
        <v>8.81</v>
      </c>
      <c r="M40" s="173">
        <v>121912</v>
      </c>
      <c r="N40" s="47">
        <v>9.94</v>
      </c>
      <c r="O40" s="174">
        <v>129636</v>
      </c>
      <c r="P40" s="47">
        <v>11.06</v>
      </c>
      <c r="Q40" s="174">
        <v>137250</v>
      </c>
    </row>
    <row r="41" spans="1:17" x14ac:dyDescent="0.2">
      <c r="A41" s="127"/>
      <c r="B41" s="42">
        <v>2860</v>
      </c>
      <c r="C41" s="43">
        <v>9.91</v>
      </c>
      <c r="D41" s="185">
        <v>116750</v>
      </c>
      <c r="E41" s="43">
        <v>11.18</v>
      </c>
      <c r="F41" s="173">
        <v>125298</v>
      </c>
      <c r="G41" s="44">
        <v>12.44</v>
      </c>
      <c r="H41" s="173">
        <v>133628</v>
      </c>
      <c r="I41" s="168"/>
      <c r="J41" s="127"/>
      <c r="K41" s="45">
        <v>2900</v>
      </c>
      <c r="L41" s="46">
        <v>9.91</v>
      </c>
      <c r="M41" s="173">
        <v>138856</v>
      </c>
      <c r="N41" s="47">
        <v>11.18</v>
      </c>
      <c r="O41" s="174">
        <v>147829</v>
      </c>
      <c r="P41" s="47">
        <v>12.44</v>
      </c>
      <c r="Q41" s="174">
        <v>157717</v>
      </c>
    </row>
    <row r="42" spans="1:17" ht="13.9" customHeight="1" x14ac:dyDescent="0.2">
      <c r="A42" s="127"/>
      <c r="B42" s="42">
        <v>3160</v>
      </c>
      <c r="C42" s="43">
        <v>11.02</v>
      </c>
      <c r="D42" s="184" t="e">
        <v>#VALUE!</v>
      </c>
      <c r="E42" s="43">
        <v>12.42</v>
      </c>
      <c r="F42" s="173">
        <v>133740</v>
      </c>
      <c r="G42" s="44">
        <v>13.82</v>
      </c>
      <c r="H42" s="173">
        <v>142527</v>
      </c>
      <c r="I42" s="168"/>
      <c r="J42" s="127"/>
      <c r="K42" s="45">
        <v>3200</v>
      </c>
      <c r="L42" s="46">
        <v>11.02</v>
      </c>
      <c r="M42" s="173">
        <v>148521</v>
      </c>
      <c r="N42" s="47">
        <v>12.42</v>
      </c>
      <c r="O42" s="174">
        <v>158050</v>
      </c>
      <c r="P42" s="47">
        <v>13.82</v>
      </c>
      <c r="Q42" s="174">
        <v>168482</v>
      </c>
    </row>
    <row r="43" spans="1:17" x14ac:dyDescent="0.2">
      <c r="A43" s="127"/>
      <c r="B43" s="42">
        <v>3460</v>
      </c>
      <c r="C43" s="43">
        <v>12.12</v>
      </c>
      <c r="D43" s="173">
        <v>133381</v>
      </c>
      <c r="E43" s="43">
        <v>13.66</v>
      </c>
      <c r="F43" s="173">
        <v>142107</v>
      </c>
      <c r="G43" s="44">
        <v>15.21</v>
      </c>
      <c r="H43" s="173">
        <v>151413</v>
      </c>
      <c r="I43" s="168"/>
      <c r="J43" s="127"/>
      <c r="K43" s="45">
        <v>3500</v>
      </c>
      <c r="L43" s="46">
        <v>12.12</v>
      </c>
      <c r="M43" s="173">
        <v>158186</v>
      </c>
      <c r="N43" s="47">
        <v>13.66</v>
      </c>
      <c r="O43" s="174">
        <v>168259</v>
      </c>
      <c r="P43" s="47">
        <v>15.21</v>
      </c>
      <c r="Q43" s="174">
        <v>179259</v>
      </c>
    </row>
    <row r="44" spans="1:17" x14ac:dyDescent="0.2">
      <c r="A44" s="127"/>
      <c r="B44" s="42">
        <v>3760</v>
      </c>
      <c r="C44" s="43">
        <v>13.22</v>
      </c>
      <c r="D44" s="173">
        <v>141279</v>
      </c>
      <c r="E44" s="43">
        <v>14.9</v>
      </c>
      <c r="F44" s="173">
        <v>150487</v>
      </c>
      <c r="G44" s="44">
        <v>16.59</v>
      </c>
      <c r="H44" s="173">
        <v>160312</v>
      </c>
      <c r="I44" s="168"/>
      <c r="J44" s="127"/>
      <c r="K44" s="45">
        <v>3800</v>
      </c>
      <c r="L44" s="46">
        <v>13.22</v>
      </c>
      <c r="M44" s="173">
        <v>167851</v>
      </c>
      <c r="N44" s="47">
        <v>14.9</v>
      </c>
      <c r="O44" s="174">
        <v>178480</v>
      </c>
      <c r="P44" s="47">
        <v>16.59</v>
      </c>
      <c r="Q44" s="174">
        <v>190024</v>
      </c>
    </row>
    <row r="45" spans="1:17" x14ac:dyDescent="0.2">
      <c r="A45" s="127"/>
      <c r="B45" s="42">
        <v>4060</v>
      </c>
      <c r="C45" s="43">
        <v>14.32</v>
      </c>
      <c r="D45" s="173">
        <v>149176</v>
      </c>
      <c r="E45" s="43">
        <v>16.149999999999999</v>
      </c>
      <c r="F45" s="173">
        <v>158891</v>
      </c>
      <c r="G45" s="44">
        <v>17.97</v>
      </c>
      <c r="H45" s="173">
        <v>169198</v>
      </c>
      <c r="I45" s="168"/>
      <c r="J45" s="127"/>
      <c r="K45" s="45">
        <v>4100</v>
      </c>
      <c r="L45" s="46">
        <v>14.32</v>
      </c>
      <c r="M45" s="173">
        <v>177529</v>
      </c>
      <c r="N45" s="47">
        <v>16.149999999999999</v>
      </c>
      <c r="O45" s="174">
        <v>188701</v>
      </c>
      <c r="P45" s="47">
        <v>17.97</v>
      </c>
      <c r="Q45" s="174">
        <v>194498</v>
      </c>
    </row>
    <row r="46" spans="1:17" x14ac:dyDescent="0.2">
      <c r="A46" s="127"/>
      <c r="B46" s="42">
        <v>4360</v>
      </c>
      <c r="C46" s="43">
        <v>15.42</v>
      </c>
      <c r="D46" s="173">
        <v>157074</v>
      </c>
      <c r="E46" s="43">
        <v>17.39</v>
      </c>
      <c r="F46" s="173">
        <v>167270</v>
      </c>
      <c r="G46" s="44">
        <v>19.350000000000001</v>
      </c>
      <c r="H46" s="173">
        <v>173438</v>
      </c>
      <c r="I46" s="168"/>
      <c r="J46" s="127"/>
      <c r="K46" s="45">
        <v>4400</v>
      </c>
      <c r="L46" s="46">
        <v>15.42</v>
      </c>
      <c r="M46" s="173">
        <v>187194</v>
      </c>
      <c r="N46" s="47">
        <v>17.39</v>
      </c>
      <c r="O46" s="174">
        <v>198923</v>
      </c>
      <c r="P46" s="47">
        <v>19.350000000000001</v>
      </c>
      <c r="Q46" s="174">
        <v>204484</v>
      </c>
    </row>
    <row r="47" spans="1:17" x14ac:dyDescent="0.2">
      <c r="A47" s="127"/>
      <c r="B47" s="42">
        <v>4660</v>
      </c>
      <c r="C47" s="43">
        <v>16.52</v>
      </c>
      <c r="D47" s="173">
        <v>164972</v>
      </c>
      <c r="E47" s="43">
        <v>18.63</v>
      </c>
      <c r="F47" s="173">
        <v>173215</v>
      </c>
      <c r="G47" s="44">
        <v>20.74</v>
      </c>
      <c r="H47" s="173">
        <v>175255</v>
      </c>
      <c r="I47" s="168"/>
      <c r="J47" s="127"/>
      <c r="K47" s="45">
        <v>4700</v>
      </c>
      <c r="L47" s="46">
        <v>16.52</v>
      </c>
      <c r="M47" s="173">
        <v>196859</v>
      </c>
      <c r="N47" s="47">
        <v>18.63</v>
      </c>
      <c r="O47" s="174">
        <v>209131</v>
      </c>
      <c r="P47" s="47">
        <v>20.74</v>
      </c>
      <c r="Q47" s="174">
        <v>214470</v>
      </c>
    </row>
    <row r="48" spans="1:17" x14ac:dyDescent="0.2">
      <c r="A48" s="127"/>
      <c r="B48" s="42">
        <v>4960</v>
      </c>
      <c r="C48" s="43">
        <v>17.63</v>
      </c>
      <c r="D48" s="173">
        <v>172869</v>
      </c>
      <c r="E48" s="43">
        <v>19.87</v>
      </c>
      <c r="F48" s="173">
        <v>175675</v>
      </c>
      <c r="G48" s="44">
        <v>22.12</v>
      </c>
      <c r="H48" s="173">
        <v>179123</v>
      </c>
      <c r="I48" s="168"/>
      <c r="J48" s="127"/>
      <c r="K48" s="45">
        <v>5000</v>
      </c>
      <c r="L48" s="46">
        <v>17.63</v>
      </c>
      <c r="M48" s="173">
        <v>206524</v>
      </c>
      <c r="N48" s="47">
        <v>19.87</v>
      </c>
      <c r="O48" s="174">
        <v>212753</v>
      </c>
      <c r="P48" s="47">
        <v>22.12</v>
      </c>
      <c r="Q48" s="174">
        <v>224481</v>
      </c>
    </row>
    <row r="49" spans="1:17" x14ac:dyDescent="0.2">
      <c r="A49" s="127"/>
      <c r="B49" s="42">
        <v>5260</v>
      </c>
      <c r="C49" s="43">
        <v>18.73</v>
      </c>
      <c r="D49" s="173">
        <v>180767</v>
      </c>
      <c r="E49" s="43">
        <v>21.11</v>
      </c>
      <c r="F49" s="173">
        <v>178950</v>
      </c>
      <c r="G49" s="44">
        <v>23.5</v>
      </c>
      <c r="H49" s="173">
        <v>184289</v>
      </c>
      <c r="I49" s="168"/>
      <c r="J49" s="127"/>
      <c r="K49" s="45">
        <v>5300</v>
      </c>
      <c r="L49" s="46">
        <v>18.73</v>
      </c>
      <c r="M49" s="173">
        <v>216188</v>
      </c>
      <c r="N49" s="47">
        <v>21.11</v>
      </c>
      <c r="O49" s="174">
        <v>222245</v>
      </c>
      <c r="P49" s="47">
        <v>23.5</v>
      </c>
      <c r="Q49" s="174">
        <v>234468</v>
      </c>
    </row>
    <row r="50" spans="1:17" ht="12" thickBot="1" x14ac:dyDescent="0.25">
      <c r="A50" s="128"/>
      <c r="B50" s="48">
        <v>5560</v>
      </c>
      <c r="C50" s="49">
        <v>19.829999999999998</v>
      </c>
      <c r="D50" s="178">
        <v>188664</v>
      </c>
      <c r="E50" s="49">
        <v>22.36</v>
      </c>
      <c r="F50" s="178">
        <v>180779</v>
      </c>
      <c r="G50" s="50">
        <v>24.88</v>
      </c>
      <c r="H50" s="178">
        <v>192286</v>
      </c>
      <c r="I50" s="168"/>
      <c r="J50" s="128"/>
      <c r="K50" s="51">
        <v>5600</v>
      </c>
      <c r="L50" s="52">
        <v>19.829999999999998</v>
      </c>
      <c r="M50" s="178">
        <v>218883</v>
      </c>
      <c r="N50" s="53">
        <v>22.36</v>
      </c>
      <c r="O50" s="179">
        <v>231724</v>
      </c>
      <c r="P50" s="53">
        <v>24.88</v>
      </c>
      <c r="Q50" s="179">
        <v>244466</v>
      </c>
    </row>
    <row r="51" spans="1:17" ht="10.15" customHeight="1" x14ac:dyDescent="0.2">
      <c r="A51" s="125">
        <v>2260</v>
      </c>
      <c r="B51" s="36">
        <v>2260</v>
      </c>
      <c r="C51" s="57">
        <v>9</v>
      </c>
      <c r="D51" s="180">
        <v>110294</v>
      </c>
      <c r="E51" s="37">
        <v>10.14</v>
      </c>
      <c r="F51" s="170">
        <v>117512</v>
      </c>
      <c r="G51" s="38">
        <v>11.29</v>
      </c>
      <c r="H51" s="170">
        <v>120515</v>
      </c>
      <c r="I51" s="168"/>
      <c r="J51" s="117">
        <v>2300</v>
      </c>
      <c r="K51" s="39">
        <v>2300</v>
      </c>
      <c r="L51" s="40">
        <v>9</v>
      </c>
      <c r="M51" s="170">
        <v>122888</v>
      </c>
      <c r="N51" s="41">
        <v>10.14</v>
      </c>
      <c r="O51" s="171">
        <v>130613</v>
      </c>
      <c r="P51" s="41">
        <v>11.29</v>
      </c>
      <c r="Q51" s="171">
        <v>138226</v>
      </c>
    </row>
    <row r="52" spans="1:17" x14ac:dyDescent="0.2">
      <c r="A52" s="127"/>
      <c r="B52" s="42">
        <v>2560</v>
      </c>
      <c r="C52" s="43">
        <v>10.28</v>
      </c>
      <c r="D52" s="176">
        <v>118810</v>
      </c>
      <c r="E52" s="43">
        <v>11.59</v>
      </c>
      <c r="F52" s="173">
        <v>126522</v>
      </c>
      <c r="G52" s="44">
        <v>12.9</v>
      </c>
      <c r="H52" s="173">
        <v>134852</v>
      </c>
      <c r="I52" s="168"/>
      <c r="J52" s="127"/>
      <c r="K52" s="45">
        <v>2600</v>
      </c>
      <c r="L52" s="46">
        <v>10.28</v>
      </c>
      <c r="M52" s="173">
        <v>131688</v>
      </c>
      <c r="N52" s="47">
        <v>11.59</v>
      </c>
      <c r="O52" s="174">
        <v>139907</v>
      </c>
      <c r="P52" s="47">
        <v>12.9</v>
      </c>
      <c r="Q52" s="174">
        <v>148065</v>
      </c>
    </row>
    <row r="53" spans="1:17" x14ac:dyDescent="0.2">
      <c r="A53" s="127"/>
      <c r="B53" s="42">
        <v>2860</v>
      </c>
      <c r="C53" s="43">
        <v>11.57</v>
      </c>
      <c r="D53" s="176">
        <v>127325</v>
      </c>
      <c r="E53" s="43">
        <v>13.04</v>
      </c>
      <c r="F53" s="173">
        <v>135532</v>
      </c>
      <c r="G53" s="44">
        <v>14.52</v>
      </c>
      <c r="H53" s="173">
        <v>144369</v>
      </c>
      <c r="I53" s="168"/>
      <c r="J53" s="127"/>
      <c r="K53" s="45">
        <v>2900</v>
      </c>
      <c r="L53" s="46">
        <v>11.57</v>
      </c>
      <c r="M53" s="173">
        <v>150919</v>
      </c>
      <c r="N53" s="47">
        <v>13.04</v>
      </c>
      <c r="O53" s="174">
        <v>160448</v>
      </c>
      <c r="P53" s="47">
        <v>14.52</v>
      </c>
      <c r="Q53" s="174">
        <v>170880</v>
      </c>
    </row>
    <row r="54" spans="1:17" x14ac:dyDescent="0.2">
      <c r="A54" s="127"/>
      <c r="B54" s="42">
        <v>3160</v>
      </c>
      <c r="C54" s="43">
        <v>12.85</v>
      </c>
      <c r="D54" s="176">
        <v>135841</v>
      </c>
      <c r="E54" s="43">
        <v>14.49</v>
      </c>
      <c r="F54" s="173">
        <v>144542</v>
      </c>
      <c r="G54" s="44">
        <v>16.13</v>
      </c>
      <c r="H54" s="173">
        <v>153873</v>
      </c>
      <c r="I54" s="168"/>
      <c r="J54" s="127"/>
      <c r="K54" s="45">
        <v>3200</v>
      </c>
      <c r="L54" s="46">
        <v>12.85</v>
      </c>
      <c r="M54" s="173">
        <v>161387</v>
      </c>
      <c r="N54" s="47">
        <v>14.49</v>
      </c>
      <c r="O54" s="174">
        <v>171460</v>
      </c>
      <c r="P54" s="47">
        <v>16.13</v>
      </c>
      <c r="Q54" s="174">
        <v>182447</v>
      </c>
    </row>
    <row r="55" spans="1:17" ht="13.9" customHeight="1" x14ac:dyDescent="0.2">
      <c r="A55" s="127"/>
      <c r="B55" s="42">
        <v>3460</v>
      </c>
      <c r="C55" s="43">
        <v>14.14</v>
      </c>
      <c r="D55" s="176">
        <v>144332</v>
      </c>
      <c r="E55" s="43">
        <v>15.94</v>
      </c>
      <c r="F55" s="173">
        <v>153564</v>
      </c>
      <c r="G55" s="44">
        <v>17.739999999999998</v>
      </c>
      <c r="H55" s="173">
        <v>163377</v>
      </c>
      <c r="I55" s="168"/>
      <c r="J55" s="127"/>
      <c r="K55" s="45">
        <v>3500</v>
      </c>
      <c r="L55" s="46">
        <v>14.14</v>
      </c>
      <c r="M55" s="173">
        <v>171856</v>
      </c>
      <c r="N55" s="47">
        <v>15.94</v>
      </c>
      <c r="O55" s="174">
        <v>182485</v>
      </c>
      <c r="P55" s="47">
        <v>17.739999999999998</v>
      </c>
      <c r="Q55" s="174">
        <v>194028</v>
      </c>
    </row>
    <row r="56" spans="1:17" x14ac:dyDescent="0.2">
      <c r="A56" s="127"/>
      <c r="B56" s="42">
        <v>3760</v>
      </c>
      <c r="C56" s="43">
        <v>15.42</v>
      </c>
      <c r="D56" s="176">
        <v>152847</v>
      </c>
      <c r="E56" s="43">
        <v>17.39</v>
      </c>
      <c r="F56" s="173">
        <v>161153</v>
      </c>
      <c r="G56" s="44">
        <v>19.350000000000001</v>
      </c>
      <c r="H56" s="173">
        <v>167184</v>
      </c>
      <c r="I56" s="168"/>
      <c r="J56" s="127"/>
      <c r="K56" s="45">
        <v>3800</v>
      </c>
      <c r="L56" s="46">
        <v>15.42</v>
      </c>
      <c r="M56" s="173">
        <v>182324</v>
      </c>
      <c r="N56" s="47">
        <v>17.39</v>
      </c>
      <c r="O56" s="174">
        <v>193497</v>
      </c>
      <c r="P56" s="47">
        <v>19.350000000000001</v>
      </c>
      <c r="Q56" s="174">
        <v>199578</v>
      </c>
    </row>
    <row r="57" spans="1:17" x14ac:dyDescent="0.2">
      <c r="A57" s="127"/>
      <c r="B57" s="42">
        <v>4060</v>
      </c>
      <c r="C57" s="43">
        <v>16.71</v>
      </c>
      <c r="D57" s="176">
        <v>161363</v>
      </c>
      <c r="E57" s="43">
        <v>18.84</v>
      </c>
      <c r="F57" s="173">
        <v>167308</v>
      </c>
      <c r="G57" s="44">
        <v>20.97</v>
      </c>
      <c r="H57" s="173">
        <v>168408</v>
      </c>
      <c r="I57" s="168"/>
      <c r="J57" s="127"/>
      <c r="K57" s="45">
        <v>4100</v>
      </c>
      <c r="L57" s="46">
        <v>16.71</v>
      </c>
      <c r="M57" s="173">
        <v>192792</v>
      </c>
      <c r="N57" s="47">
        <v>18.84</v>
      </c>
      <c r="O57" s="174">
        <v>204521</v>
      </c>
      <c r="P57" s="47">
        <v>20.97</v>
      </c>
      <c r="Q57" s="174">
        <v>210367</v>
      </c>
    </row>
    <row r="58" spans="1:17" x14ac:dyDescent="0.2">
      <c r="A58" s="127"/>
      <c r="B58" s="42">
        <v>4360</v>
      </c>
      <c r="C58" s="43">
        <v>17.989999999999998</v>
      </c>
      <c r="D58" s="176">
        <v>169878</v>
      </c>
      <c r="E58" s="43">
        <v>20.29</v>
      </c>
      <c r="F58" s="173">
        <v>170645</v>
      </c>
      <c r="G58" s="44">
        <v>22.58</v>
      </c>
      <c r="H58" s="173">
        <v>172696</v>
      </c>
      <c r="I58" s="168"/>
      <c r="J58" s="127"/>
      <c r="K58" s="45">
        <v>4400</v>
      </c>
      <c r="L58" s="46">
        <v>17.989999999999998</v>
      </c>
      <c r="M58" s="173">
        <v>203248</v>
      </c>
      <c r="N58" s="47">
        <v>20.29</v>
      </c>
      <c r="O58" s="174">
        <v>215533</v>
      </c>
      <c r="P58" s="47">
        <v>22.58</v>
      </c>
      <c r="Q58" s="174">
        <v>221132</v>
      </c>
    </row>
    <row r="59" spans="1:17" x14ac:dyDescent="0.2">
      <c r="A59" s="127"/>
      <c r="B59" s="42">
        <v>4660</v>
      </c>
      <c r="C59" s="43">
        <v>19.28</v>
      </c>
      <c r="D59" s="176">
        <v>172659</v>
      </c>
      <c r="E59" s="43">
        <v>21.73</v>
      </c>
      <c r="F59" s="173">
        <v>172993</v>
      </c>
      <c r="G59" s="44">
        <v>24.19</v>
      </c>
      <c r="H59" s="173">
        <v>181249</v>
      </c>
      <c r="I59" s="168"/>
      <c r="J59" s="127"/>
      <c r="K59" s="45">
        <v>4700</v>
      </c>
      <c r="L59" s="46">
        <v>19.28</v>
      </c>
      <c r="M59" s="173">
        <v>213717</v>
      </c>
      <c r="N59" s="47">
        <v>21.73</v>
      </c>
      <c r="O59" s="174">
        <v>226558</v>
      </c>
      <c r="P59" s="47">
        <v>24.19</v>
      </c>
      <c r="Q59" s="174">
        <v>231910</v>
      </c>
    </row>
    <row r="60" spans="1:17" x14ac:dyDescent="0.2">
      <c r="A60" s="127"/>
      <c r="B60" s="42">
        <v>4960</v>
      </c>
      <c r="C60" s="43">
        <v>20.56</v>
      </c>
      <c r="D60" s="176">
        <v>175873</v>
      </c>
      <c r="E60" s="43">
        <v>23.18</v>
      </c>
      <c r="F60" s="173">
        <v>178740</v>
      </c>
      <c r="G60" s="44">
        <v>25.8</v>
      </c>
      <c r="H60" s="173">
        <v>189801</v>
      </c>
      <c r="I60" s="168"/>
      <c r="J60" s="127"/>
      <c r="K60" s="45">
        <v>5000</v>
      </c>
      <c r="L60" s="46">
        <v>20.56</v>
      </c>
      <c r="M60" s="173">
        <v>224185</v>
      </c>
      <c r="N60" s="47">
        <v>23.18</v>
      </c>
      <c r="O60" s="174">
        <v>230463</v>
      </c>
      <c r="P60" s="47">
        <v>25.8</v>
      </c>
      <c r="Q60" s="174">
        <v>242699</v>
      </c>
    </row>
    <row r="61" spans="1:17" x14ac:dyDescent="0.2">
      <c r="A61" s="127"/>
      <c r="B61" s="42">
        <v>5260</v>
      </c>
      <c r="C61" s="43">
        <v>21.85</v>
      </c>
      <c r="D61" s="176">
        <v>178134</v>
      </c>
      <c r="E61" s="43">
        <v>24.63</v>
      </c>
      <c r="F61" s="173">
        <v>186848</v>
      </c>
      <c r="G61" s="44">
        <v>27.42</v>
      </c>
      <c r="H61" s="173">
        <v>198354</v>
      </c>
      <c r="I61" s="168"/>
      <c r="J61" s="127"/>
      <c r="K61" s="45">
        <v>5300</v>
      </c>
      <c r="L61" s="46">
        <v>21.85</v>
      </c>
      <c r="M61" s="173">
        <v>234653</v>
      </c>
      <c r="N61" s="47">
        <v>24.63</v>
      </c>
      <c r="O61" s="174">
        <v>240722</v>
      </c>
      <c r="P61" s="47">
        <v>27.42</v>
      </c>
      <c r="Q61" s="174">
        <v>253464</v>
      </c>
    </row>
    <row r="62" spans="1:17" ht="12" thickBot="1" x14ac:dyDescent="0.25">
      <c r="A62" s="127"/>
      <c r="B62" s="58">
        <v>5560</v>
      </c>
      <c r="C62" s="54">
        <v>23.13</v>
      </c>
      <c r="D62" s="186">
        <v>183535</v>
      </c>
      <c r="E62" s="54">
        <v>26.08</v>
      </c>
      <c r="F62" s="181">
        <v>194943</v>
      </c>
      <c r="G62" s="55">
        <v>29.03</v>
      </c>
      <c r="H62" s="181">
        <v>206919</v>
      </c>
      <c r="I62" s="168"/>
      <c r="J62" s="127"/>
      <c r="K62" s="59">
        <v>5600</v>
      </c>
      <c r="L62" s="60">
        <v>23.13</v>
      </c>
      <c r="M62" s="181">
        <v>237644</v>
      </c>
      <c r="N62" s="61">
        <v>26.08</v>
      </c>
      <c r="O62" s="187">
        <v>250992</v>
      </c>
      <c r="P62" s="61">
        <v>29.03</v>
      </c>
      <c r="Q62" s="187">
        <v>264254</v>
      </c>
    </row>
    <row r="63" spans="1:17" ht="10.15" customHeight="1" x14ac:dyDescent="0.2">
      <c r="A63" s="117">
        <v>2560</v>
      </c>
      <c r="B63" s="36">
        <v>2560</v>
      </c>
      <c r="C63" s="37">
        <v>11.75</v>
      </c>
      <c r="D63" s="169" t="e">
        <v>#VALUE!</v>
      </c>
      <c r="E63" s="37">
        <v>13.25</v>
      </c>
      <c r="F63" s="170">
        <v>130465</v>
      </c>
      <c r="G63" s="38">
        <v>14.75</v>
      </c>
      <c r="H63" s="170">
        <v>137880</v>
      </c>
      <c r="I63" s="168"/>
      <c r="J63" s="117">
        <v>2600</v>
      </c>
      <c r="K63" s="39">
        <v>2600</v>
      </c>
      <c r="L63" s="40">
        <v>11.75</v>
      </c>
      <c r="M63" s="170">
        <v>140933</v>
      </c>
      <c r="N63" s="41">
        <v>13.25</v>
      </c>
      <c r="O63" s="171">
        <v>149683</v>
      </c>
      <c r="P63" s="41">
        <v>14.75</v>
      </c>
      <c r="Q63" s="171">
        <v>158310</v>
      </c>
    </row>
    <row r="64" spans="1:17" x14ac:dyDescent="0.2">
      <c r="A64" s="127"/>
      <c r="B64" s="42">
        <v>2860</v>
      </c>
      <c r="C64" s="43">
        <v>13.22</v>
      </c>
      <c r="D64" s="176">
        <v>137052</v>
      </c>
      <c r="E64" s="43">
        <v>14.9</v>
      </c>
      <c r="F64" s="173">
        <v>145765</v>
      </c>
      <c r="G64" s="44">
        <v>16.59</v>
      </c>
      <c r="H64" s="173">
        <v>155097</v>
      </c>
      <c r="I64" s="168"/>
      <c r="J64" s="118"/>
      <c r="K64" s="45">
        <v>2900</v>
      </c>
      <c r="L64" s="46">
        <v>13.22</v>
      </c>
      <c r="M64" s="173">
        <v>162994</v>
      </c>
      <c r="N64" s="47">
        <v>14.9</v>
      </c>
      <c r="O64" s="174">
        <v>173067</v>
      </c>
      <c r="P64" s="47">
        <v>16.59</v>
      </c>
      <c r="Q64" s="174">
        <v>184055</v>
      </c>
    </row>
    <row r="65" spans="1:17" x14ac:dyDescent="0.2">
      <c r="A65" s="127"/>
      <c r="B65" s="42">
        <v>3160</v>
      </c>
      <c r="C65" s="43">
        <v>14.69</v>
      </c>
      <c r="D65" s="176">
        <v>146186</v>
      </c>
      <c r="E65" s="43">
        <v>16.559999999999999</v>
      </c>
      <c r="F65" s="173">
        <v>155393</v>
      </c>
      <c r="G65" s="44">
        <v>18.43</v>
      </c>
      <c r="H65" s="173">
        <v>160955</v>
      </c>
      <c r="I65" s="168"/>
      <c r="J65" s="118"/>
      <c r="K65" s="45">
        <v>3200</v>
      </c>
      <c r="L65" s="46">
        <v>14.69</v>
      </c>
      <c r="M65" s="173">
        <v>174253</v>
      </c>
      <c r="N65" s="47">
        <v>16.559999999999999</v>
      </c>
      <c r="O65" s="174">
        <v>184882</v>
      </c>
      <c r="P65" s="47">
        <v>18.43</v>
      </c>
      <c r="Q65" s="174">
        <v>196426</v>
      </c>
    </row>
    <row r="66" spans="1:17" x14ac:dyDescent="0.2">
      <c r="A66" s="127"/>
      <c r="B66" s="42">
        <v>3460</v>
      </c>
      <c r="C66" s="43">
        <v>16.16</v>
      </c>
      <c r="D66" s="176">
        <v>155307</v>
      </c>
      <c r="E66" s="43">
        <v>18.22</v>
      </c>
      <c r="F66" s="173">
        <v>165021</v>
      </c>
      <c r="G66" s="44">
        <v>20.28</v>
      </c>
      <c r="H66" s="173">
        <v>163489</v>
      </c>
      <c r="I66" s="168"/>
      <c r="J66" s="118"/>
      <c r="K66" s="45">
        <v>3500</v>
      </c>
      <c r="L66" s="46">
        <v>16.16</v>
      </c>
      <c r="M66" s="173">
        <v>185525</v>
      </c>
      <c r="N66" s="47">
        <v>18.22</v>
      </c>
      <c r="O66" s="174">
        <v>196698</v>
      </c>
      <c r="P66" s="47">
        <v>20.28</v>
      </c>
      <c r="Q66" s="174">
        <v>202259</v>
      </c>
    </row>
    <row r="67" spans="1:17" ht="13.9" customHeight="1" x14ac:dyDescent="0.2">
      <c r="A67" s="127"/>
      <c r="B67" s="42">
        <v>3760</v>
      </c>
      <c r="C67" s="43">
        <v>17.63</v>
      </c>
      <c r="D67" s="176">
        <v>164428</v>
      </c>
      <c r="E67" s="43">
        <v>19.87</v>
      </c>
      <c r="F67" s="173">
        <v>171794</v>
      </c>
      <c r="G67" s="44">
        <v>22.12</v>
      </c>
      <c r="H67" s="173">
        <v>166900</v>
      </c>
      <c r="I67" s="168"/>
      <c r="J67" s="118"/>
      <c r="K67" s="45">
        <v>3800</v>
      </c>
      <c r="L67" s="46">
        <v>17.63</v>
      </c>
      <c r="M67" s="173">
        <v>196784</v>
      </c>
      <c r="N67" s="47">
        <v>19.87</v>
      </c>
      <c r="O67" s="174">
        <v>208513</v>
      </c>
      <c r="P67" s="47">
        <v>22.12</v>
      </c>
      <c r="Q67" s="174">
        <v>213754</v>
      </c>
    </row>
    <row r="68" spans="1:17" x14ac:dyDescent="0.2">
      <c r="A68" s="127"/>
      <c r="B68" s="42">
        <v>4060</v>
      </c>
      <c r="C68" s="43">
        <v>19.09</v>
      </c>
      <c r="D68" s="176">
        <v>167159</v>
      </c>
      <c r="E68" s="43">
        <v>21.53</v>
      </c>
      <c r="F68" s="173">
        <v>174365</v>
      </c>
      <c r="G68" s="44">
        <v>23.96</v>
      </c>
      <c r="H68" s="173">
        <v>176021</v>
      </c>
      <c r="I68" s="168"/>
      <c r="J68" s="118"/>
      <c r="K68" s="45">
        <v>4100</v>
      </c>
      <c r="L68" s="46">
        <v>19.09</v>
      </c>
      <c r="M68" s="173">
        <v>208056</v>
      </c>
      <c r="N68" s="47">
        <v>21.53</v>
      </c>
      <c r="O68" s="174">
        <v>220329</v>
      </c>
      <c r="P68" s="47">
        <v>23.96</v>
      </c>
      <c r="Q68" s="174">
        <v>225235</v>
      </c>
    </row>
    <row r="69" spans="1:17" x14ac:dyDescent="0.2">
      <c r="A69" s="127"/>
      <c r="B69" s="42">
        <v>4360</v>
      </c>
      <c r="C69" s="43">
        <v>20.56</v>
      </c>
      <c r="D69" s="176">
        <v>172634</v>
      </c>
      <c r="E69" s="43">
        <v>23.18</v>
      </c>
      <c r="F69" s="173">
        <v>177343</v>
      </c>
      <c r="G69" s="44">
        <v>25.8</v>
      </c>
      <c r="H69" s="173">
        <v>185117</v>
      </c>
      <c r="I69" s="168"/>
      <c r="J69" s="118"/>
      <c r="K69" s="45">
        <v>4400</v>
      </c>
      <c r="L69" s="46">
        <v>20.56</v>
      </c>
      <c r="M69" s="173">
        <v>219315</v>
      </c>
      <c r="N69" s="47">
        <v>23.18</v>
      </c>
      <c r="O69" s="174">
        <v>225013</v>
      </c>
      <c r="P69" s="47">
        <v>25.8</v>
      </c>
      <c r="Q69" s="174">
        <v>236717</v>
      </c>
    </row>
    <row r="70" spans="1:17" x14ac:dyDescent="0.2">
      <c r="A70" s="127"/>
      <c r="B70" s="42">
        <v>4660</v>
      </c>
      <c r="C70" s="43">
        <v>22.03</v>
      </c>
      <c r="D70" s="176">
        <v>174859</v>
      </c>
      <c r="E70" s="43">
        <v>24.84</v>
      </c>
      <c r="F70" s="173">
        <v>183152</v>
      </c>
      <c r="G70" s="44">
        <v>27.65</v>
      </c>
      <c r="H70" s="173">
        <v>194226</v>
      </c>
      <c r="I70" s="168"/>
      <c r="J70" s="118"/>
      <c r="K70" s="45">
        <v>4700</v>
      </c>
      <c r="L70" s="46">
        <v>22.03</v>
      </c>
      <c r="M70" s="173">
        <v>223666</v>
      </c>
      <c r="N70" s="47">
        <v>24.84</v>
      </c>
      <c r="O70" s="174">
        <v>235988</v>
      </c>
      <c r="P70" s="47">
        <v>27.65</v>
      </c>
      <c r="Q70" s="174">
        <v>248211</v>
      </c>
    </row>
    <row r="71" spans="1:17" x14ac:dyDescent="0.2">
      <c r="A71" s="127"/>
      <c r="B71" s="42">
        <v>4960</v>
      </c>
      <c r="C71" s="43">
        <v>23.5</v>
      </c>
      <c r="D71" s="176">
        <v>180829</v>
      </c>
      <c r="E71" s="43">
        <v>26.5</v>
      </c>
      <c r="F71" s="173">
        <v>191816</v>
      </c>
      <c r="G71" s="44">
        <v>29.49</v>
      </c>
      <c r="H71" s="173">
        <v>203322</v>
      </c>
      <c r="I71" s="168"/>
      <c r="J71" s="118"/>
      <c r="K71" s="45">
        <v>5000</v>
      </c>
      <c r="L71" s="46">
        <v>23.5</v>
      </c>
      <c r="M71" s="173">
        <v>234122</v>
      </c>
      <c r="N71" s="47">
        <v>26.5</v>
      </c>
      <c r="O71" s="174">
        <v>246963</v>
      </c>
      <c r="P71" s="47">
        <v>29.49</v>
      </c>
      <c r="Q71" s="174">
        <v>259706</v>
      </c>
    </row>
    <row r="72" spans="1:17" x14ac:dyDescent="0.2">
      <c r="A72" s="127"/>
      <c r="B72" s="42">
        <v>5260</v>
      </c>
      <c r="C72" s="43">
        <v>24.97</v>
      </c>
      <c r="D72" s="176">
        <v>189047</v>
      </c>
      <c r="E72" s="43">
        <v>28.15</v>
      </c>
      <c r="F72" s="173">
        <v>200480</v>
      </c>
      <c r="G72" s="44">
        <v>31.33</v>
      </c>
      <c r="H72" s="173">
        <v>212431</v>
      </c>
      <c r="I72" s="168"/>
      <c r="J72" s="118"/>
      <c r="K72" s="45">
        <v>5300</v>
      </c>
      <c r="L72" s="46">
        <v>24.97</v>
      </c>
      <c r="M72" s="173">
        <v>244602</v>
      </c>
      <c r="N72" s="47">
        <v>28.15</v>
      </c>
      <c r="O72" s="174">
        <v>257950</v>
      </c>
      <c r="P72" s="47">
        <v>31.33</v>
      </c>
      <c r="Q72" s="174">
        <v>271200</v>
      </c>
    </row>
    <row r="73" spans="1:17" ht="12" thickBot="1" x14ac:dyDescent="0.25">
      <c r="A73" s="128"/>
      <c r="B73" s="48">
        <v>5560</v>
      </c>
      <c r="C73" s="49">
        <v>26.44</v>
      </c>
      <c r="D73" s="177">
        <v>197266</v>
      </c>
      <c r="E73" s="49">
        <v>29.81</v>
      </c>
      <c r="F73" s="178">
        <v>209131</v>
      </c>
      <c r="G73" s="50">
        <v>33.18</v>
      </c>
      <c r="H73" s="178">
        <v>221540</v>
      </c>
      <c r="I73" s="168"/>
      <c r="J73" s="119"/>
      <c r="K73" s="51">
        <v>5600</v>
      </c>
      <c r="L73" s="52">
        <v>26.44</v>
      </c>
      <c r="M73" s="178">
        <v>255058</v>
      </c>
      <c r="N73" s="53">
        <v>29.81</v>
      </c>
      <c r="O73" s="179">
        <v>268925</v>
      </c>
      <c r="P73" s="53">
        <v>33.18</v>
      </c>
      <c r="Q73" s="179">
        <v>282681</v>
      </c>
    </row>
    <row r="74" spans="1:17" ht="10.15" customHeight="1" x14ac:dyDescent="0.2">
      <c r="A74" s="114">
        <v>2860</v>
      </c>
      <c r="B74" s="36">
        <v>2860</v>
      </c>
      <c r="C74" s="37">
        <v>14.87</v>
      </c>
      <c r="D74" s="188">
        <v>157938</v>
      </c>
      <c r="E74" s="37">
        <v>16.766999999999999</v>
      </c>
      <c r="F74" s="188">
        <v>167154</v>
      </c>
      <c r="G74" s="37">
        <v>18.662399999999998</v>
      </c>
      <c r="H74" s="170">
        <v>176970</v>
      </c>
      <c r="I74" s="168"/>
      <c r="J74" s="117">
        <v>2900</v>
      </c>
      <c r="K74" s="39">
        <v>2900</v>
      </c>
      <c r="L74" s="40">
        <f>(K74/1000-0.2)*2.04*2.7</f>
        <v>14.871599999999999</v>
      </c>
      <c r="M74" s="188">
        <v>175056</v>
      </c>
      <c r="N74" s="41">
        <v>16.766999999999999</v>
      </c>
      <c r="O74" s="170">
        <v>185681</v>
      </c>
      <c r="P74" s="62">
        <v>18.662399999999998</v>
      </c>
      <c r="Q74" s="170">
        <v>197223</v>
      </c>
    </row>
    <row r="75" spans="1:17" ht="10.9" customHeight="1" x14ac:dyDescent="0.2">
      <c r="A75" s="115"/>
      <c r="B75" s="42">
        <v>3160</v>
      </c>
      <c r="C75" s="43">
        <v>16.52</v>
      </c>
      <c r="D75" s="176">
        <v>168846</v>
      </c>
      <c r="E75" s="43">
        <v>18.63</v>
      </c>
      <c r="F75" s="176">
        <v>178558</v>
      </c>
      <c r="G75" s="43">
        <v>20.736000000000001</v>
      </c>
      <c r="H75" s="173">
        <v>169983</v>
      </c>
      <c r="I75" s="168"/>
      <c r="J75" s="118"/>
      <c r="K75" s="45">
        <v>3200</v>
      </c>
      <c r="L75" s="46">
        <f t="shared" ref="L75:L83" si="0">(K75/1000-0.2)*2.04*2.7</f>
        <v>16.524000000000001</v>
      </c>
      <c r="M75" s="176">
        <v>187122</v>
      </c>
      <c r="N75" s="47">
        <v>18.63</v>
      </c>
      <c r="O75" s="173">
        <v>198298</v>
      </c>
      <c r="P75" s="63">
        <v>20.736000000000001</v>
      </c>
      <c r="Q75" s="173">
        <v>210393</v>
      </c>
    </row>
    <row r="76" spans="1:17" x14ac:dyDescent="0.2">
      <c r="A76" s="115"/>
      <c r="B76" s="42">
        <v>3460</v>
      </c>
      <c r="C76" s="43">
        <v>18.18</v>
      </c>
      <c r="D76" s="176">
        <v>179755</v>
      </c>
      <c r="E76" s="43">
        <v>20.492999999999999</v>
      </c>
      <c r="F76" s="176">
        <v>170966</v>
      </c>
      <c r="G76" s="43">
        <v>22.809600000000003</v>
      </c>
      <c r="H76" s="173">
        <v>180693</v>
      </c>
      <c r="I76" s="168"/>
      <c r="J76" s="118"/>
      <c r="K76" s="45">
        <v>3500</v>
      </c>
      <c r="L76" s="46">
        <f t="shared" si="0"/>
        <v>18.176400000000001</v>
      </c>
      <c r="M76" s="176">
        <v>199187</v>
      </c>
      <c r="N76" s="47">
        <v>20.492999999999999</v>
      </c>
      <c r="O76" s="173">
        <v>210916</v>
      </c>
      <c r="P76" s="63">
        <v>22.809600000000003</v>
      </c>
      <c r="Q76" s="173">
        <v>223563</v>
      </c>
    </row>
    <row r="77" spans="1:17" x14ac:dyDescent="0.2">
      <c r="A77" s="115"/>
      <c r="B77" s="42">
        <v>3760</v>
      </c>
      <c r="C77" s="43">
        <v>19.829999999999998</v>
      </c>
      <c r="D77" s="176">
        <v>190663</v>
      </c>
      <c r="E77" s="43">
        <v>22.355999999999998</v>
      </c>
      <c r="F77" s="176">
        <v>181230</v>
      </c>
      <c r="G77" s="43">
        <v>24.883199999999999</v>
      </c>
      <c r="H77" s="173">
        <v>191403</v>
      </c>
      <c r="I77" s="168"/>
      <c r="J77" s="118"/>
      <c r="K77" s="45">
        <v>3800</v>
      </c>
      <c r="L77" s="46">
        <f t="shared" si="0"/>
        <v>19.828800000000001</v>
      </c>
      <c r="M77" s="176">
        <v>211252</v>
      </c>
      <c r="N77" s="47">
        <v>22.355999999999998</v>
      </c>
      <c r="O77" s="173">
        <v>223414</v>
      </c>
      <c r="P77" s="63">
        <v>24.883199999999999</v>
      </c>
      <c r="Q77" s="173">
        <v>236733</v>
      </c>
    </row>
    <row r="78" spans="1:17" ht="13.9" customHeight="1" x14ac:dyDescent="0.2">
      <c r="A78" s="115"/>
      <c r="B78" s="42">
        <v>4060</v>
      </c>
      <c r="C78" s="43">
        <v>21.48</v>
      </c>
      <c r="D78" s="176">
        <v>181413</v>
      </c>
      <c r="E78" s="43">
        <v>24.218999999999998</v>
      </c>
      <c r="F78" s="176">
        <v>191493</v>
      </c>
      <c r="G78" s="43">
        <v>26.956799999999998</v>
      </c>
      <c r="H78" s="173">
        <v>202112</v>
      </c>
      <c r="I78" s="168"/>
      <c r="J78" s="118"/>
      <c r="K78" s="45">
        <v>4100</v>
      </c>
      <c r="L78" s="46">
        <f t="shared" si="0"/>
        <v>21.481199999999998</v>
      </c>
      <c r="M78" s="176">
        <v>223317</v>
      </c>
      <c r="N78" s="47">
        <v>24.218999999999998</v>
      </c>
      <c r="O78" s="173">
        <v>236151</v>
      </c>
      <c r="P78" s="63">
        <v>26.956799999999998</v>
      </c>
      <c r="Q78" s="173">
        <v>249904</v>
      </c>
    </row>
    <row r="79" spans="1:17" x14ac:dyDescent="0.2">
      <c r="A79" s="115"/>
      <c r="B79" s="42">
        <v>4360</v>
      </c>
      <c r="C79" s="43">
        <v>23.13</v>
      </c>
      <c r="D79" s="176">
        <v>191230</v>
      </c>
      <c r="E79" s="43">
        <v>26.082000000000001</v>
      </c>
      <c r="F79" s="176">
        <v>201757</v>
      </c>
      <c r="G79" s="43">
        <v>29.030400000000004</v>
      </c>
      <c r="H79" s="173">
        <v>212823</v>
      </c>
      <c r="I79" s="168"/>
      <c r="J79" s="118"/>
      <c r="K79" s="45">
        <v>4400</v>
      </c>
      <c r="L79" s="46">
        <f t="shared" si="0"/>
        <v>23.133600000000005</v>
      </c>
      <c r="M79" s="176">
        <v>235384</v>
      </c>
      <c r="N79" s="47">
        <v>26.082000000000001</v>
      </c>
      <c r="O79" s="173">
        <v>248649</v>
      </c>
      <c r="P79" s="63">
        <v>29.030400000000004</v>
      </c>
      <c r="Q79" s="173">
        <v>263073</v>
      </c>
    </row>
    <row r="80" spans="1:17" x14ac:dyDescent="0.2">
      <c r="A80" s="115"/>
      <c r="B80" s="42">
        <v>4660</v>
      </c>
      <c r="C80" s="43">
        <v>24.79</v>
      </c>
      <c r="D80" s="176">
        <v>201048</v>
      </c>
      <c r="E80" s="43">
        <v>27.945</v>
      </c>
      <c r="F80" s="176">
        <v>212021</v>
      </c>
      <c r="G80" s="43">
        <v>31.103999999999999</v>
      </c>
      <c r="H80" s="173">
        <v>223532</v>
      </c>
      <c r="I80" s="168"/>
      <c r="J80" s="118"/>
      <c r="K80" s="45">
        <v>4700</v>
      </c>
      <c r="L80" s="46">
        <f t="shared" si="0"/>
        <v>24.786000000000001</v>
      </c>
      <c r="M80" s="176">
        <v>247449</v>
      </c>
      <c r="N80" s="47">
        <v>27.945</v>
      </c>
      <c r="O80" s="173">
        <v>261386</v>
      </c>
      <c r="P80" s="63">
        <v>31.103999999999999</v>
      </c>
      <c r="Q80" s="173">
        <v>276244</v>
      </c>
    </row>
    <row r="81" spans="1:17" x14ac:dyDescent="0.2">
      <c r="A81" s="115"/>
      <c r="B81" s="42">
        <v>4960</v>
      </c>
      <c r="C81" s="43">
        <v>26.44</v>
      </c>
      <c r="D81" s="176">
        <v>210865</v>
      </c>
      <c r="E81" s="43">
        <v>29.808</v>
      </c>
      <c r="F81" s="176">
        <v>222284</v>
      </c>
      <c r="G81" s="43">
        <v>33.177600000000005</v>
      </c>
      <c r="H81" s="173">
        <v>234243</v>
      </c>
      <c r="I81" s="168"/>
      <c r="J81" s="118"/>
      <c r="K81" s="45">
        <v>5000</v>
      </c>
      <c r="L81" s="46">
        <f t="shared" si="0"/>
        <v>26.438400000000001</v>
      </c>
      <c r="M81" s="176">
        <v>259514</v>
      </c>
      <c r="N81" s="47">
        <v>29.808</v>
      </c>
      <c r="O81" s="173">
        <v>274005</v>
      </c>
      <c r="P81" s="63">
        <v>33.177600000000005</v>
      </c>
      <c r="Q81" s="173">
        <v>289414</v>
      </c>
    </row>
    <row r="82" spans="1:17" x14ac:dyDescent="0.2">
      <c r="A82" s="115"/>
      <c r="B82" s="42">
        <v>5260</v>
      </c>
      <c r="C82" s="43">
        <v>28.09</v>
      </c>
      <c r="D82" s="176">
        <v>220682</v>
      </c>
      <c r="E82" s="43">
        <v>31.670999999999999</v>
      </c>
      <c r="F82" s="176">
        <v>232547</v>
      </c>
      <c r="G82" s="43">
        <v>35.251199999999997</v>
      </c>
      <c r="H82" s="173">
        <v>244952</v>
      </c>
      <c r="I82" s="168"/>
      <c r="J82" s="118"/>
      <c r="K82" s="45">
        <v>5300</v>
      </c>
      <c r="L82" s="46">
        <f t="shared" si="0"/>
        <v>28.090800000000002</v>
      </c>
      <c r="M82" s="176">
        <v>271579</v>
      </c>
      <c r="N82" s="47">
        <v>31.670999999999999</v>
      </c>
      <c r="O82" s="173">
        <v>286623</v>
      </c>
      <c r="P82" s="63">
        <v>35.251199999999997</v>
      </c>
      <c r="Q82" s="173">
        <v>302583</v>
      </c>
    </row>
    <row r="83" spans="1:17" ht="12" thickBot="1" x14ac:dyDescent="0.25">
      <c r="A83" s="116"/>
      <c r="B83" s="48">
        <v>5560</v>
      </c>
      <c r="C83" s="49">
        <v>29.74</v>
      </c>
      <c r="D83" s="177">
        <v>230499</v>
      </c>
      <c r="E83" s="49">
        <v>33.533999999999999</v>
      </c>
      <c r="F83" s="177">
        <v>242812</v>
      </c>
      <c r="G83" s="49">
        <v>37.324799999999996</v>
      </c>
      <c r="H83" s="178">
        <v>255663</v>
      </c>
      <c r="I83" s="168"/>
      <c r="J83" s="119"/>
      <c r="K83" s="51">
        <v>5600</v>
      </c>
      <c r="L83" s="52">
        <f t="shared" si="0"/>
        <v>29.743199999999998</v>
      </c>
      <c r="M83" s="177">
        <v>283645</v>
      </c>
      <c r="N83" s="53">
        <v>33.533999999999999</v>
      </c>
      <c r="O83" s="178">
        <v>299240</v>
      </c>
      <c r="P83" s="64">
        <v>37.324799999999996</v>
      </c>
      <c r="Q83" s="178">
        <v>315754</v>
      </c>
    </row>
    <row r="84" spans="1:17" ht="10.15" customHeight="1" x14ac:dyDescent="0.2">
      <c r="A84" s="114">
        <v>3160</v>
      </c>
      <c r="B84" s="36">
        <v>3160</v>
      </c>
      <c r="C84" s="37">
        <v>18.36</v>
      </c>
      <c r="D84" s="188">
        <v>180490</v>
      </c>
      <c r="E84" s="37">
        <v>20.7</v>
      </c>
      <c r="F84" s="188">
        <v>171653</v>
      </c>
      <c r="G84" s="37">
        <v>23.04</v>
      </c>
      <c r="H84" s="170">
        <v>181355</v>
      </c>
      <c r="I84" s="168"/>
      <c r="J84" s="117">
        <v>3200</v>
      </c>
      <c r="K84" s="39">
        <v>3200</v>
      </c>
      <c r="L84" s="40">
        <f>(K84/1000-0.2)*2.04*3</f>
        <v>18.36</v>
      </c>
      <c r="M84" s="188">
        <v>208638</v>
      </c>
      <c r="N84" s="41">
        <v>20.7</v>
      </c>
      <c r="O84" s="170">
        <v>211716</v>
      </c>
      <c r="P84" s="62">
        <v>23.04</v>
      </c>
      <c r="Q84" s="170">
        <v>224363</v>
      </c>
    </row>
    <row r="85" spans="1:17" x14ac:dyDescent="0.2">
      <c r="A85" s="115"/>
      <c r="B85" s="42">
        <v>3460</v>
      </c>
      <c r="C85" s="43">
        <v>20.2</v>
      </c>
      <c r="D85" s="176">
        <v>172921</v>
      </c>
      <c r="E85" s="43">
        <v>22.769999999999996</v>
      </c>
      <c r="F85" s="176">
        <v>182554</v>
      </c>
      <c r="G85" s="43">
        <v>25.344000000000001</v>
      </c>
      <c r="H85" s="173">
        <v>192728</v>
      </c>
      <c r="I85" s="168"/>
      <c r="J85" s="118"/>
      <c r="K85" s="45">
        <v>3500</v>
      </c>
      <c r="L85" s="46">
        <f t="shared" ref="L85:L92" si="1">(K85/1000-0.2)*2.04*3</f>
        <v>20.195999999999998</v>
      </c>
      <c r="M85" s="176">
        <v>212851</v>
      </c>
      <c r="N85" s="47">
        <v>22.769999999999996</v>
      </c>
      <c r="O85" s="173">
        <v>225133</v>
      </c>
      <c r="P85" s="63">
        <v>25.344000000000001</v>
      </c>
      <c r="Q85" s="173">
        <v>238334</v>
      </c>
    </row>
    <row r="86" spans="1:17" x14ac:dyDescent="0.2">
      <c r="A86" s="115"/>
      <c r="B86" s="42">
        <v>3760</v>
      </c>
      <c r="C86" s="43">
        <v>22.03</v>
      </c>
      <c r="D86" s="176">
        <v>183401</v>
      </c>
      <c r="E86" s="43">
        <v>24.839999999999996</v>
      </c>
      <c r="F86" s="176">
        <v>193481</v>
      </c>
      <c r="G86" s="43">
        <v>27.647999999999996</v>
      </c>
      <c r="H86" s="173">
        <v>204100</v>
      </c>
      <c r="I86" s="168"/>
      <c r="J86" s="118"/>
      <c r="K86" s="45">
        <v>3800</v>
      </c>
      <c r="L86" s="46">
        <f t="shared" si="1"/>
        <v>22.031999999999996</v>
      </c>
      <c r="M86" s="176">
        <v>225717</v>
      </c>
      <c r="N86" s="47">
        <v>24.839999999999996</v>
      </c>
      <c r="O86" s="173">
        <v>238551</v>
      </c>
      <c r="P86" s="63">
        <v>27.647999999999996</v>
      </c>
      <c r="Q86" s="173">
        <v>252304</v>
      </c>
    </row>
    <row r="87" spans="1:17" x14ac:dyDescent="0.2">
      <c r="A87" s="115"/>
      <c r="B87" s="42">
        <v>4060</v>
      </c>
      <c r="C87" s="43">
        <v>23.87</v>
      </c>
      <c r="D87" s="176">
        <v>193880</v>
      </c>
      <c r="E87" s="43">
        <v>26.909999999999997</v>
      </c>
      <c r="F87" s="176">
        <v>204406</v>
      </c>
      <c r="G87" s="43">
        <v>29.951999999999995</v>
      </c>
      <c r="H87" s="173">
        <v>215473</v>
      </c>
      <c r="I87" s="168"/>
      <c r="J87" s="118"/>
      <c r="K87" s="45">
        <v>4100</v>
      </c>
      <c r="L87" s="46">
        <f t="shared" si="1"/>
        <v>23.867999999999995</v>
      </c>
      <c r="M87" s="176">
        <v>238582</v>
      </c>
      <c r="N87" s="47">
        <v>26.909999999999997</v>
      </c>
      <c r="O87" s="173">
        <v>251969</v>
      </c>
      <c r="P87" s="63">
        <v>29.951999999999995</v>
      </c>
      <c r="Q87" s="173">
        <v>266274</v>
      </c>
    </row>
    <row r="88" spans="1:17" ht="13.9" customHeight="1" x14ac:dyDescent="0.2">
      <c r="A88" s="115"/>
      <c r="B88" s="42">
        <v>4360</v>
      </c>
      <c r="C88" s="43">
        <v>25.7</v>
      </c>
      <c r="D88" s="176">
        <v>204359</v>
      </c>
      <c r="E88" s="43">
        <v>28.98</v>
      </c>
      <c r="F88" s="176">
        <v>215332</v>
      </c>
      <c r="G88" s="43">
        <v>32.256</v>
      </c>
      <c r="H88" s="173">
        <v>226845</v>
      </c>
      <c r="I88" s="168"/>
      <c r="J88" s="118"/>
      <c r="K88" s="45">
        <v>4400</v>
      </c>
      <c r="L88" s="46">
        <f t="shared" si="1"/>
        <v>25.704000000000004</v>
      </c>
      <c r="M88" s="176">
        <v>251448</v>
      </c>
      <c r="N88" s="47">
        <v>28.98</v>
      </c>
      <c r="O88" s="173">
        <v>265386</v>
      </c>
      <c r="P88" s="63">
        <v>32.256</v>
      </c>
      <c r="Q88" s="173">
        <v>280243</v>
      </c>
    </row>
    <row r="89" spans="1:17" x14ac:dyDescent="0.2">
      <c r="A89" s="115"/>
      <c r="B89" s="42">
        <v>4660</v>
      </c>
      <c r="C89" s="43">
        <v>27.54</v>
      </c>
      <c r="D89" s="176">
        <v>214840</v>
      </c>
      <c r="E89" s="43">
        <v>31.049999999999997</v>
      </c>
      <c r="F89" s="176">
        <v>226259</v>
      </c>
      <c r="G89" s="43">
        <v>34.56</v>
      </c>
      <c r="H89" s="173">
        <v>238218</v>
      </c>
      <c r="I89" s="168"/>
      <c r="J89" s="118"/>
      <c r="K89" s="45">
        <v>4700</v>
      </c>
      <c r="L89" s="46">
        <f t="shared" si="1"/>
        <v>27.54</v>
      </c>
      <c r="M89" s="176">
        <v>264313</v>
      </c>
      <c r="N89" s="47">
        <v>31.049999999999997</v>
      </c>
      <c r="O89" s="173">
        <v>278804</v>
      </c>
      <c r="P89" s="63">
        <v>34.56</v>
      </c>
      <c r="Q89" s="173">
        <v>294212</v>
      </c>
    </row>
    <row r="90" spans="1:17" x14ac:dyDescent="0.2">
      <c r="A90" s="115"/>
      <c r="B90" s="42">
        <v>4960</v>
      </c>
      <c r="C90" s="43">
        <v>29.38</v>
      </c>
      <c r="D90" s="176">
        <v>225319</v>
      </c>
      <c r="E90" s="43">
        <v>33.119999999999997</v>
      </c>
      <c r="F90" s="176">
        <v>237184</v>
      </c>
      <c r="G90" s="43">
        <v>36.864000000000004</v>
      </c>
      <c r="H90" s="173">
        <v>249589</v>
      </c>
      <c r="I90" s="168"/>
      <c r="J90" s="118"/>
      <c r="K90" s="45">
        <v>5000</v>
      </c>
      <c r="L90" s="46">
        <f t="shared" si="1"/>
        <v>29.375999999999998</v>
      </c>
      <c r="M90" s="176">
        <v>277179</v>
      </c>
      <c r="N90" s="47">
        <v>33.119999999999997</v>
      </c>
      <c r="O90" s="173">
        <v>292221</v>
      </c>
      <c r="P90" s="63">
        <v>36.864000000000004</v>
      </c>
      <c r="Q90" s="173">
        <v>308184</v>
      </c>
    </row>
    <row r="91" spans="1:17" x14ac:dyDescent="0.2">
      <c r="A91" s="115"/>
      <c r="B91" s="42">
        <v>5260</v>
      </c>
      <c r="C91" s="43">
        <v>31.21</v>
      </c>
      <c r="D91" s="176">
        <v>235799</v>
      </c>
      <c r="E91" s="43">
        <v>35.19</v>
      </c>
      <c r="F91" s="176">
        <v>248110</v>
      </c>
      <c r="G91" s="43">
        <v>39.167999999999999</v>
      </c>
      <c r="H91" s="173">
        <v>260961</v>
      </c>
      <c r="I91" s="168"/>
      <c r="J91" s="118"/>
      <c r="K91" s="45">
        <v>5300</v>
      </c>
      <c r="L91" s="46">
        <f t="shared" si="1"/>
        <v>31.212</v>
      </c>
      <c r="M91" s="176">
        <v>290044</v>
      </c>
      <c r="N91" s="47">
        <v>35.19</v>
      </c>
      <c r="O91" s="173">
        <v>305639</v>
      </c>
      <c r="P91" s="63">
        <v>39.167999999999999</v>
      </c>
      <c r="Q91" s="173">
        <v>322153</v>
      </c>
    </row>
    <row r="92" spans="1:17" ht="12" thickBot="1" x14ac:dyDescent="0.25">
      <c r="A92" s="116"/>
      <c r="B92" s="48">
        <v>5560</v>
      </c>
      <c r="C92" s="49">
        <v>33.049999999999997</v>
      </c>
      <c r="D92" s="177">
        <v>246278</v>
      </c>
      <c r="E92" s="49">
        <v>37.259999999999991</v>
      </c>
      <c r="F92" s="177">
        <v>259037</v>
      </c>
      <c r="G92" s="49">
        <v>41.471999999999994</v>
      </c>
      <c r="H92" s="178">
        <v>272334</v>
      </c>
      <c r="I92" s="168"/>
      <c r="J92" s="118"/>
      <c r="K92" s="59">
        <v>5600</v>
      </c>
      <c r="L92" s="60">
        <f t="shared" si="1"/>
        <v>33.047999999999995</v>
      </c>
      <c r="M92" s="186">
        <v>302910</v>
      </c>
      <c r="N92" s="61">
        <v>37.259999999999991</v>
      </c>
      <c r="O92" s="181">
        <v>319057</v>
      </c>
      <c r="P92" s="65">
        <v>41.471999999999994</v>
      </c>
      <c r="Q92" s="181">
        <v>336122</v>
      </c>
    </row>
    <row r="93" spans="1:17" ht="10.15" customHeight="1" x14ac:dyDescent="0.2">
      <c r="A93" s="114">
        <v>3460</v>
      </c>
      <c r="B93" s="36">
        <v>3460</v>
      </c>
      <c r="C93" s="66">
        <v>22.215599999999995</v>
      </c>
      <c r="D93" s="189">
        <v>184063</v>
      </c>
      <c r="E93" s="37">
        <v>25.046999999999993</v>
      </c>
      <c r="F93" s="190">
        <v>194143</v>
      </c>
      <c r="G93" s="37">
        <v>27.878399999999999</v>
      </c>
      <c r="H93" s="190">
        <v>204762</v>
      </c>
      <c r="I93" s="168"/>
      <c r="J93" s="117">
        <v>3500</v>
      </c>
      <c r="K93" s="39">
        <v>3500</v>
      </c>
      <c r="L93" s="40">
        <f>(K93/1000-0.2)*2.04*3.3</f>
        <v>22.215599999999995</v>
      </c>
      <c r="M93" s="188">
        <v>226517</v>
      </c>
      <c r="N93" s="41">
        <v>25.046999999999993</v>
      </c>
      <c r="O93" s="170">
        <v>239351</v>
      </c>
      <c r="P93" s="62">
        <v>27.878399999999999</v>
      </c>
      <c r="Q93" s="170">
        <v>253103</v>
      </c>
    </row>
    <row r="94" spans="1:17" x14ac:dyDescent="0.2">
      <c r="A94" s="115"/>
      <c r="B94" s="42">
        <v>3760</v>
      </c>
      <c r="C94" s="67">
        <v>24.235199999999995</v>
      </c>
      <c r="D94" s="191">
        <v>195205</v>
      </c>
      <c r="E94" s="43">
        <v>27.323999999999998</v>
      </c>
      <c r="F94" s="173">
        <v>205731</v>
      </c>
      <c r="G94" s="43">
        <v>30.412799999999997</v>
      </c>
      <c r="H94" s="173">
        <v>216798</v>
      </c>
      <c r="I94" s="168"/>
      <c r="J94" s="118"/>
      <c r="K94" s="45">
        <v>3800</v>
      </c>
      <c r="L94" s="46">
        <f t="shared" ref="L94:L100" si="2">(K94/1000-0.2)*2.04*3.3</f>
        <v>24.235199999999995</v>
      </c>
      <c r="M94" s="176">
        <v>240183</v>
      </c>
      <c r="N94" s="47">
        <v>27.323999999999998</v>
      </c>
      <c r="O94" s="173">
        <v>253568</v>
      </c>
      <c r="P94" s="63">
        <v>30.412799999999997</v>
      </c>
      <c r="Q94" s="173">
        <v>267872</v>
      </c>
    </row>
    <row r="95" spans="1:17" x14ac:dyDescent="0.2">
      <c r="A95" s="115"/>
      <c r="B95" s="42">
        <v>4060</v>
      </c>
      <c r="C95" s="67">
        <v>26.254799999999992</v>
      </c>
      <c r="D95" s="191">
        <v>206347</v>
      </c>
      <c r="E95" s="43">
        <v>29.600999999999996</v>
      </c>
      <c r="F95" s="173">
        <v>217319</v>
      </c>
      <c r="G95" s="43">
        <v>32.947199999999995</v>
      </c>
      <c r="H95" s="173">
        <v>228832</v>
      </c>
      <c r="I95" s="168"/>
      <c r="J95" s="118"/>
      <c r="K95" s="45">
        <v>4100</v>
      </c>
      <c r="L95" s="46">
        <f t="shared" si="2"/>
        <v>26.254799999999992</v>
      </c>
      <c r="M95" s="176">
        <v>253847</v>
      </c>
      <c r="N95" s="47">
        <v>29.600999999999996</v>
      </c>
      <c r="O95" s="173">
        <v>267786</v>
      </c>
      <c r="P95" s="63">
        <v>32.947199999999995</v>
      </c>
      <c r="Q95" s="173">
        <v>282644</v>
      </c>
    </row>
    <row r="96" spans="1:17" x14ac:dyDescent="0.2">
      <c r="A96" s="115"/>
      <c r="B96" s="42">
        <v>4360</v>
      </c>
      <c r="C96" s="67">
        <v>28.274400000000004</v>
      </c>
      <c r="D96" s="191">
        <v>217489</v>
      </c>
      <c r="E96" s="43">
        <v>31.878</v>
      </c>
      <c r="F96" s="173">
        <v>228909</v>
      </c>
      <c r="G96" s="43">
        <v>35.4816</v>
      </c>
      <c r="H96" s="173">
        <v>240866</v>
      </c>
      <c r="I96" s="168"/>
      <c r="J96" s="118"/>
      <c r="K96" s="45">
        <v>4400</v>
      </c>
      <c r="L96" s="46">
        <f t="shared" si="2"/>
        <v>28.274400000000004</v>
      </c>
      <c r="M96" s="176">
        <v>267513</v>
      </c>
      <c r="N96" s="47">
        <v>31.878</v>
      </c>
      <c r="O96" s="173">
        <v>282003</v>
      </c>
      <c r="P96" s="63">
        <v>35.4816</v>
      </c>
      <c r="Q96" s="173">
        <v>297413</v>
      </c>
    </row>
    <row r="97" spans="1:17" ht="13.9" customHeight="1" x14ac:dyDescent="0.2">
      <c r="A97" s="115"/>
      <c r="B97" s="42">
        <v>4660</v>
      </c>
      <c r="C97" s="67">
        <v>30.293999999999997</v>
      </c>
      <c r="D97" s="191">
        <v>228632</v>
      </c>
      <c r="E97" s="43">
        <v>34.154999999999994</v>
      </c>
      <c r="F97" s="173">
        <v>240497</v>
      </c>
      <c r="G97" s="43">
        <v>38.015999999999998</v>
      </c>
      <c r="H97" s="173">
        <v>252902</v>
      </c>
      <c r="I97" s="168"/>
      <c r="J97" s="118"/>
      <c r="K97" s="45">
        <v>4700</v>
      </c>
      <c r="L97" s="46">
        <f t="shared" si="2"/>
        <v>30.293999999999997</v>
      </c>
      <c r="M97" s="176">
        <v>281178</v>
      </c>
      <c r="N97" s="47">
        <v>34.154999999999994</v>
      </c>
      <c r="O97" s="173">
        <v>296221</v>
      </c>
      <c r="P97" s="63">
        <v>38.015999999999998</v>
      </c>
      <c r="Q97" s="173">
        <v>312183</v>
      </c>
    </row>
    <row r="98" spans="1:17" x14ac:dyDescent="0.2">
      <c r="A98" s="115"/>
      <c r="B98" s="42">
        <v>4960</v>
      </c>
      <c r="C98" s="67">
        <v>32.313600000000001</v>
      </c>
      <c r="D98" s="191">
        <v>239774</v>
      </c>
      <c r="E98" s="43">
        <v>36.431999999999995</v>
      </c>
      <c r="F98" s="173">
        <v>252085</v>
      </c>
      <c r="G98" s="43">
        <v>40.550399999999996</v>
      </c>
      <c r="H98" s="173">
        <v>264936</v>
      </c>
      <c r="I98" s="168"/>
      <c r="J98" s="118"/>
      <c r="K98" s="45">
        <v>5000</v>
      </c>
      <c r="L98" s="46">
        <f t="shared" si="2"/>
        <v>32.313600000000001</v>
      </c>
      <c r="M98" s="176">
        <v>294843</v>
      </c>
      <c r="N98" s="47">
        <v>36.431999999999995</v>
      </c>
      <c r="O98" s="173">
        <v>310438</v>
      </c>
      <c r="P98" s="63">
        <v>40.550399999999996</v>
      </c>
      <c r="Q98" s="173">
        <v>326952</v>
      </c>
    </row>
    <row r="99" spans="1:17" x14ac:dyDescent="0.2">
      <c r="A99" s="115"/>
      <c r="B99" s="42">
        <v>5260</v>
      </c>
      <c r="C99" s="67">
        <v>34.333199999999998</v>
      </c>
      <c r="D99" s="191">
        <v>250916</v>
      </c>
      <c r="E99" s="43">
        <v>38.708999999999996</v>
      </c>
      <c r="F99" s="173">
        <v>263673</v>
      </c>
      <c r="G99" s="43">
        <v>43.084799999999994</v>
      </c>
      <c r="H99" s="173">
        <v>276971</v>
      </c>
      <c r="I99" s="168"/>
      <c r="J99" s="118"/>
      <c r="K99" s="45">
        <v>5300</v>
      </c>
      <c r="L99" s="46">
        <f t="shared" si="2"/>
        <v>34.333199999999998</v>
      </c>
      <c r="M99" s="176">
        <v>308509</v>
      </c>
      <c r="N99" s="47">
        <v>38.708999999999996</v>
      </c>
      <c r="O99" s="173">
        <v>324656</v>
      </c>
      <c r="P99" s="63">
        <v>43.084799999999994</v>
      </c>
      <c r="Q99" s="173">
        <v>341722</v>
      </c>
    </row>
    <row r="100" spans="1:17" ht="12" thickBot="1" x14ac:dyDescent="0.25">
      <c r="A100" s="116"/>
      <c r="B100" s="48">
        <v>5560</v>
      </c>
      <c r="C100" s="68">
        <v>36.352799999999995</v>
      </c>
      <c r="D100" s="192">
        <v>262057</v>
      </c>
      <c r="E100" s="49">
        <v>40.98599999999999</v>
      </c>
      <c r="F100" s="193">
        <v>275262</v>
      </c>
      <c r="G100" s="54">
        <v>45.619199999999992</v>
      </c>
      <c r="H100" s="194">
        <v>289006</v>
      </c>
      <c r="I100" s="168"/>
      <c r="J100" s="118"/>
      <c r="K100" s="59">
        <v>5600</v>
      </c>
      <c r="L100" s="60">
        <f t="shared" si="2"/>
        <v>36.352799999999995</v>
      </c>
      <c r="M100" s="186">
        <v>322174</v>
      </c>
      <c r="N100" s="61">
        <v>40.98599999999999</v>
      </c>
      <c r="O100" s="181">
        <v>338873</v>
      </c>
      <c r="P100" s="65">
        <v>45.619199999999992</v>
      </c>
      <c r="Q100" s="181">
        <v>356492</v>
      </c>
    </row>
    <row r="101" spans="1:17" ht="10.15" customHeight="1" x14ac:dyDescent="0.2">
      <c r="A101" s="114">
        <v>3760</v>
      </c>
      <c r="B101" s="36">
        <v>3760</v>
      </c>
      <c r="C101" s="37">
        <v>26.438399999999998</v>
      </c>
      <c r="D101" s="195">
        <v>207009</v>
      </c>
      <c r="E101" s="37">
        <v>29.808</v>
      </c>
      <c r="F101" s="196">
        <v>217982</v>
      </c>
      <c r="G101" s="37">
        <v>33.177599999999998</v>
      </c>
      <c r="H101" s="197">
        <v>229494</v>
      </c>
      <c r="I101" s="168"/>
      <c r="J101" s="117">
        <v>3800</v>
      </c>
      <c r="K101" s="39">
        <v>3800</v>
      </c>
      <c r="L101" s="40">
        <f>(K101/1000-0.2)*2.04*3.6</f>
        <v>26.438399999999998</v>
      </c>
      <c r="M101" s="170">
        <v>254648</v>
      </c>
      <c r="N101" s="41">
        <v>29.808</v>
      </c>
      <c r="O101" s="171">
        <v>268586</v>
      </c>
      <c r="P101" s="41">
        <v>33.177599999999998</v>
      </c>
      <c r="Q101" s="171">
        <v>283443</v>
      </c>
    </row>
    <row r="102" spans="1:17" x14ac:dyDescent="0.2">
      <c r="A102" s="115"/>
      <c r="B102" s="42">
        <v>4060</v>
      </c>
      <c r="C102" s="57">
        <v>28.641599999999997</v>
      </c>
      <c r="D102" s="198">
        <v>218814</v>
      </c>
      <c r="E102" s="43">
        <v>32.291999999999994</v>
      </c>
      <c r="F102" s="199">
        <v>230234</v>
      </c>
      <c r="G102" s="43">
        <v>35.942399999999992</v>
      </c>
      <c r="H102" s="185">
        <v>242191</v>
      </c>
      <c r="I102" s="168"/>
      <c r="J102" s="118"/>
      <c r="K102" s="45">
        <v>4100</v>
      </c>
      <c r="L102" s="46">
        <f t="shared" ref="L102:L107" si="3">(K102/1000-0.2)*2.04*3.6</f>
        <v>28.641599999999997</v>
      </c>
      <c r="M102" s="173">
        <v>269112</v>
      </c>
      <c r="N102" s="47">
        <v>32.291999999999994</v>
      </c>
      <c r="O102" s="174">
        <v>283603</v>
      </c>
      <c r="P102" s="47">
        <v>35.942399999999992</v>
      </c>
      <c r="Q102" s="174">
        <v>299013</v>
      </c>
    </row>
    <row r="103" spans="1:17" x14ac:dyDescent="0.2">
      <c r="A103" s="115"/>
      <c r="B103" s="42">
        <v>4360</v>
      </c>
      <c r="C103" s="57">
        <v>30.844800000000006</v>
      </c>
      <c r="D103" s="198">
        <v>230619</v>
      </c>
      <c r="E103" s="43">
        <v>34.776000000000003</v>
      </c>
      <c r="F103" s="199">
        <v>242484</v>
      </c>
      <c r="G103" s="43">
        <v>38.7072</v>
      </c>
      <c r="H103" s="185">
        <v>254889</v>
      </c>
      <c r="I103" s="168"/>
      <c r="J103" s="118"/>
      <c r="K103" s="45">
        <v>4400</v>
      </c>
      <c r="L103" s="46">
        <f t="shared" si="3"/>
        <v>30.844800000000006</v>
      </c>
      <c r="M103" s="173">
        <v>283577</v>
      </c>
      <c r="N103" s="47">
        <v>34.776000000000003</v>
      </c>
      <c r="O103" s="174">
        <v>298620</v>
      </c>
      <c r="P103" s="47">
        <v>38.7072</v>
      </c>
      <c r="Q103" s="174">
        <v>314582</v>
      </c>
    </row>
    <row r="104" spans="1:17" x14ac:dyDescent="0.2">
      <c r="A104" s="115"/>
      <c r="B104" s="42">
        <v>4660</v>
      </c>
      <c r="C104" s="57">
        <v>33.048000000000002</v>
      </c>
      <c r="D104" s="198">
        <v>242423</v>
      </c>
      <c r="E104" s="43">
        <v>37.26</v>
      </c>
      <c r="F104" s="199">
        <v>254735</v>
      </c>
      <c r="G104" s="43">
        <v>41.472000000000001</v>
      </c>
      <c r="H104" s="185">
        <v>267586</v>
      </c>
      <c r="I104" s="168"/>
      <c r="J104" s="118"/>
      <c r="K104" s="45">
        <v>4700</v>
      </c>
      <c r="L104" s="46">
        <f t="shared" si="3"/>
        <v>33.048000000000002</v>
      </c>
      <c r="M104" s="173">
        <v>298043</v>
      </c>
      <c r="N104" s="47">
        <v>37.26</v>
      </c>
      <c r="O104" s="174">
        <v>313638</v>
      </c>
      <c r="P104" s="47">
        <v>41.472000000000001</v>
      </c>
      <c r="Q104" s="174">
        <v>330152</v>
      </c>
    </row>
    <row r="105" spans="1:17" ht="13.9" customHeight="1" x14ac:dyDescent="0.2">
      <c r="A105" s="115"/>
      <c r="B105" s="42">
        <v>4960</v>
      </c>
      <c r="C105" s="57">
        <v>35.251199999999997</v>
      </c>
      <c r="D105" s="198">
        <v>254228</v>
      </c>
      <c r="E105" s="43">
        <v>39.744</v>
      </c>
      <c r="F105" s="199">
        <v>266985</v>
      </c>
      <c r="G105" s="43">
        <v>44.236800000000002</v>
      </c>
      <c r="H105" s="185">
        <v>280284</v>
      </c>
      <c r="I105" s="168"/>
      <c r="J105" s="118"/>
      <c r="K105" s="45">
        <v>5000</v>
      </c>
      <c r="L105" s="46">
        <f t="shared" si="3"/>
        <v>35.251199999999997</v>
      </c>
      <c r="M105" s="173">
        <v>312508</v>
      </c>
      <c r="N105" s="47">
        <v>39.744</v>
      </c>
      <c r="O105" s="174">
        <v>328655</v>
      </c>
      <c r="P105" s="47">
        <v>44.236800000000002</v>
      </c>
      <c r="Q105" s="174">
        <v>345721</v>
      </c>
    </row>
    <row r="106" spans="1:17" x14ac:dyDescent="0.2">
      <c r="A106" s="115"/>
      <c r="B106" s="42">
        <v>5260</v>
      </c>
      <c r="C106" s="57">
        <v>37.4544</v>
      </c>
      <c r="D106" s="198">
        <v>266032</v>
      </c>
      <c r="E106" s="43">
        <v>42.227999999999994</v>
      </c>
      <c r="F106" s="199">
        <v>279237</v>
      </c>
      <c r="G106" s="43">
        <v>47.001599999999996</v>
      </c>
      <c r="H106" s="185">
        <v>292980</v>
      </c>
      <c r="I106" s="168"/>
      <c r="J106" s="118"/>
      <c r="K106" s="45">
        <v>5300</v>
      </c>
      <c r="L106" s="46">
        <f t="shared" si="3"/>
        <v>37.4544</v>
      </c>
      <c r="M106" s="173">
        <v>326973</v>
      </c>
      <c r="N106" s="47">
        <v>42.227999999999994</v>
      </c>
      <c r="O106" s="174">
        <v>343672</v>
      </c>
      <c r="P106" s="47">
        <v>47.001599999999996</v>
      </c>
      <c r="Q106" s="174">
        <v>361291</v>
      </c>
    </row>
    <row r="107" spans="1:17" ht="12" thickBot="1" x14ac:dyDescent="0.25">
      <c r="A107" s="116"/>
      <c r="B107" s="48">
        <v>5560</v>
      </c>
      <c r="C107" s="68">
        <v>39.657599999999995</v>
      </c>
      <c r="D107" s="200">
        <v>277837</v>
      </c>
      <c r="E107" s="49">
        <v>44.711999999999996</v>
      </c>
      <c r="F107" s="201">
        <v>291487</v>
      </c>
      <c r="G107" s="49">
        <v>49.766399999999997</v>
      </c>
      <c r="H107" s="202">
        <v>305677</v>
      </c>
      <c r="I107" s="168"/>
      <c r="J107" s="118"/>
      <c r="K107" s="59">
        <v>5600</v>
      </c>
      <c r="L107" s="60">
        <f t="shared" si="3"/>
        <v>39.657599999999995</v>
      </c>
      <c r="M107" s="181">
        <v>341437</v>
      </c>
      <c r="N107" s="61">
        <v>44.711999999999996</v>
      </c>
      <c r="O107" s="187">
        <v>358690</v>
      </c>
      <c r="P107" s="61">
        <v>49.766399999999997</v>
      </c>
      <c r="Q107" s="187">
        <v>376860</v>
      </c>
    </row>
    <row r="108" spans="1:17" ht="10.15" customHeight="1" x14ac:dyDescent="0.2">
      <c r="A108" s="114">
        <v>4060</v>
      </c>
      <c r="B108" s="36">
        <v>4060</v>
      </c>
      <c r="C108" s="37">
        <v>31.028399999999994</v>
      </c>
      <c r="D108" s="195">
        <v>231282</v>
      </c>
      <c r="E108" s="37">
        <v>34.982999999999997</v>
      </c>
      <c r="F108" s="196">
        <v>243147</v>
      </c>
      <c r="G108" s="37">
        <v>38.937599999999989</v>
      </c>
      <c r="H108" s="197">
        <v>255552</v>
      </c>
      <c r="I108" s="168"/>
      <c r="J108" s="117">
        <v>4100</v>
      </c>
      <c r="K108" s="39">
        <v>4100</v>
      </c>
      <c r="L108" s="40">
        <f t="shared" ref="L108:L113" si="4">(K108/1000-0.2)*2.04*3.9</f>
        <v>31.028399999999994</v>
      </c>
      <c r="M108" s="188">
        <v>284377</v>
      </c>
      <c r="N108" s="41">
        <v>34.982999999999997</v>
      </c>
      <c r="O108" s="170">
        <v>299421</v>
      </c>
      <c r="P108" s="62">
        <v>38.937599999999989</v>
      </c>
      <c r="Q108" s="170">
        <v>315381</v>
      </c>
    </row>
    <row r="109" spans="1:17" x14ac:dyDescent="0.2">
      <c r="A109" s="115"/>
      <c r="B109" s="42">
        <v>4360</v>
      </c>
      <c r="C109" s="57">
        <v>33.415200000000006</v>
      </c>
      <c r="D109" s="198">
        <v>243748</v>
      </c>
      <c r="E109" s="43">
        <v>37.673999999999999</v>
      </c>
      <c r="F109" s="199">
        <v>256059</v>
      </c>
      <c r="G109" s="43">
        <v>41.9328</v>
      </c>
      <c r="H109" s="185">
        <v>268911</v>
      </c>
      <c r="I109" s="168"/>
      <c r="J109" s="118"/>
      <c r="K109" s="45">
        <v>4400</v>
      </c>
      <c r="L109" s="46">
        <f t="shared" si="4"/>
        <v>33.415200000000006</v>
      </c>
      <c r="M109" s="176">
        <v>299642</v>
      </c>
      <c r="N109" s="47">
        <v>37.673999999999999</v>
      </c>
      <c r="O109" s="173">
        <v>315237</v>
      </c>
      <c r="P109" s="63">
        <v>41.9328</v>
      </c>
      <c r="Q109" s="173">
        <v>331751</v>
      </c>
    </row>
    <row r="110" spans="1:17" x14ac:dyDescent="0.2">
      <c r="A110" s="115"/>
      <c r="B110" s="42">
        <v>4660</v>
      </c>
      <c r="C110" s="57">
        <v>35.802</v>
      </c>
      <c r="D110" s="198">
        <v>256215</v>
      </c>
      <c r="E110" s="43">
        <v>40.364999999999995</v>
      </c>
      <c r="F110" s="199">
        <v>268972</v>
      </c>
      <c r="G110" s="43">
        <v>44.927999999999997</v>
      </c>
      <c r="H110" s="185">
        <v>282271</v>
      </c>
      <c r="I110" s="168"/>
      <c r="J110" s="118"/>
      <c r="K110" s="45">
        <v>4700</v>
      </c>
      <c r="L110" s="46">
        <f t="shared" si="4"/>
        <v>35.802</v>
      </c>
      <c r="M110" s="176">
        <v>314907</v>
      </c>
      <c r="N110" s="47">
        <v>40.364999999999995</v>
      </c>
      <c r="O110" s="173">
        <v>331054</v>
      </c>
      <c r="P110" s="63">
        <v>44.927999999999997</v>
      </c>
      <c r="Q110" s="173">
        <v>348121</v>
      </c>
    </row>
    <row r="111" spans="1:17" x14ac:dyDescent="0.2">
      <c r="A111" s="115"/>
      <c r="B111" s="42">
        <v>4960</v>
      </c>
      <c r="C111" s="57">
        <v>38.188800000000001</v>
      </c>
      <c r="D111" s="198">
        <v>269300</v>
      </c>
      <c r="E111" s="43">
        <v>43.055999999999997</v>
      </c>
      <c r="F111" s="199">
        <v>281885</v>
      </c>
      <c r="G111" s="43">
        <v>47.923200000000001</v>
      </c>
      <c r="H111" s="185">
        <v>295630</v>
      </c>
      <c r="I111" s="168"/>
      <c r="J111" s="118"/>
      <c r="K111" s="45">
        <v>5000</v>
      </c>
      <c r="L111" s="46">
        <f t="shared" si="4"/>
        <v>38.188800000000001</v>
      </c>
      <c r="M111" s="176">
        <v>330172</v>
      </c>
      <c r="N111" s="47">
        <v>43.055999999999997</v>
      </c>
      <c r="O111" s="173">
        <v>346872</v>
      </c>
      <c r="P111" s="63">
        <v>47.923200000000001</v>
      </c>
      <c r="Q111" s="173">
        <v>364490</v>
      </c>
    </row>
    <row r="112" spans="1:17" ht="13.9" customHeight="1" x14ac:dyDescent="0.2">
      <c r="A112" s="115"/>
      <c r="B112" s="42">
        <v>5260</v>
      </c>
      <c r="C112" s="57">
        <v>40.575600000000001</v>
      </c>
      <c r="D112" s="198">
        <v>281149</v>
      </c>
      <c r="E112" s="43">
        <v>45.746999999999993</v>
      </c>
      <c r="F112" s="199">
        <v>294552</v>
      </c>
      <c r="G112" s="43">
        <v>50.918399999999998</v>
      </c>
      <c r="H112" s="185">
        <v>308989</v>
      </c>
      <c r="I112" s="168"/>
      <c r="J112" s="118"/>
      <c r="K112" s="45">
        <v>5300</v>
      </c>
      <c r="L112" s="46">
        <f t="shared" si="4"/>
        <v>40.575600000000001</v>
      </c>
      <c r="M112" s="176">
        <v>345437</v>
      </c>
      <c r="N112" s="47">
        <v>45.746999999999993</v>
      </c>
      <c r="O112" s="173">
        <v>362689</v>
      </c>
      <c r="P112" s="63">
        <v>50.918399999999998</v>
      </c>
      <c r="Q112" s="173">
        <v>379821</v>
      </c>
    </row>
    <row r="113" spans="1:17" ht="12" thickBot="1" x14ac:dyDescent="0.25">
      <c r="A113" s="116"/>
      <c r="B113" s="48">
        <v>5560</v>
      </c>
      <c r="C113" s="68">
        <v>42.962399999999995</v>
      </c>
      <c r="D113" s="200">
        <v>293616</v>
      </c>
      <c r="E113" s="49">
        <v>48.437999999999988</v>
      </c>
      <c r="F113" s="201">
        <v>307713</v>
      </c>
      <c r="G113" s="49">
        <v>53.913599999999988</v>
      </c>
      <c r="H113" s="202">
        <v>322350</v>
      </c>
      <c r="I113" s="168"/>
      <c r="J113" s="118"/>
      <c r="K113" s="59">
        <v>5600</v>
      </c>
      <c r="L113" s="60">
        <f t="shared" si="4"/>
        <v>42.962399999999995</v>
      </c>
      <c r="M113" s="186">
        <v>360702</v>
      </c>
      <c r="N113" s="61">
        <v>48.437999999999988</v>
      </c>
      <c r="O113" s="181">
        <v>378507</v>
      </c>
      <c r="P113" s="65">
        <v>53.913599999999988</v>
      </c>
      <c r="Q113" s="181">
        <v>397230</v>
      </c>
    </row>
    <row r="114" spans="1:17" ht="10.15" customHeight="1" x14ac:dyDescent="0.2">
      <c r="A114" s="114">
        <v>4360</v>
      </c>
      <c r="B114" s="36">
        <v>4360</v>
      </c>
      <c r="C114" s="37">
        <v>35.985600000000005</v>
      </c>
      <c r="D114" s="188">
        <v>257001</v>
      </c>
      <c r="E114" s="37">
        <v>40.572000000000003</v>
      </c>
      <c r="F114" s="203">
        <v>269635</v>
      </c>
      <c r="G114" s="37">
        <v>45.158400000000007</v>
      </c>
      <c r="H114" s="170">
        <v>282933</v>
      </c>
      <c r="I114" s="168"/>
      <c r="J114" s="117">
        <v>4400</v>
      </c>
      <c r="K114" s="39">
        <v>4400</v>
      </c>
      <c r="L114" s="40">
        <f>(K114/1000-0.2)*2.04*4.2</f>
        <v>35.985600000000005</v>
      </c>
      <c r="M114" s="188">
        <v>315707</v>
      </c>
      <c r="N114" s="41">
        <v>40.572000000000003</v>
      </c>
      <c r="O114" s="170">
        <v>331855</v>
      </c>
      <c r="P114" s="62">
        <v>45.158400000000007</v>
      </c>
      <c r="Q114" s="170">
        <v>348921</v>
      </c>
    </row>
    <row r="115" spans="1:17" x14ac:dyDescent="0.2">
      <c r="A115" s="115"/>
      <c r="B115" s="42">
        <v>4660</v>
      </c>
      <c r="C115" s="57">
        <v>38.555999999999997</v>
      </c>
      <c r="D115" s="176">
        <v>270007</v>
      </c>
      <c r="E115" s="43">
        <v>43.47</v>
      </c>
      <c r="F115" s="191">
        <v>283210</v>
      </c>
      <c r="G115" s="43">
        <v>48.384</v>
      </c>
      <c r="H115" s="173">
        <v>296955</v>
      </c>
      <c r="I115" s="168"/>
      <c r="J115" s="118"/>
      <c r="K115" s="45">
        <v>4700</v>
      </c>
      <c r="L115" s="46">
        <f>(K115/1000-0.2)*2.04*4.2</f>
        <v>38.555999999999997</v>
      </c>
      <c r="M115" s="176">
        <v>331772</v>
      </c>
      <c r="N115" s="47">
        <v>43.47</v>
      </c>
      <c r="O115" s="173">
        <v>348472</v>
      </c>
      <c r="P115" s="63">
        <v>48.384</v>
      </c>
      <c r="Q115" s="173">
        <v>366091</v>
      </c>
    </row>
    <row r="116" spans="1:17" x14ac:dyDescent="0.2">
      <c r="A116" s="115"/>
      <c r="B116" s="42">
        <v>4960</v>
      </c>
      <c r="C116" s="57">
        <v>41.126400000000004</v>
      </c>
      <c r="D116" s="176">
        <v>283136</v>
      </c>
      <c r="E116" s="43">
        <v>46.367999999999995</v>
      </c>
      <c r="F116" s="191">
        <v>296787</v>
      </c>
      <c r="G116" s="43">
        <v>51.6096</v>
      </c>
      <c r="H116" s="173">
        <v>310977</v>
      </c>
      <c r="I116" s="168"/>
      <c r="J116" s="118"/>
      <c r="K116" s="45">
        <v>5000</v>
      </c>
      <c r="L116" s="46">
        <f>(K116/1000-0.2)*2.04*4.2</f>
        <v>41.126400000000004</v>
      </c>
      <c r="M116" s="176">
        <v>347837</v>
      </c>
      <c r="N116" s="47">
        <v>46.367999999999995</v>
      </c>
      <c r="O116" s="173">
        <v>365089</v>
      </c>
      <c r="P116" s="63">
        <v>51.6096</v>
      </c>
      <c r="Q116" s="173">
        <v>383260</v>
      </c>
    </row>
    <row r="117" spans="1:17" x14ac:dyDescent="0.2">
      <c r="A117" s="115"/>
      <c r="B117" s="42">
        <v>5260</v>
      </c>
      <c r="C117" s="57">
        <v>43.696800000000003</v>
      </c>
      <c r="D117" s="176">
        <v>296265</v>
      </c>
      <c r="E117" s="43">
        <v>49.265999999999998</v>
      </c>
      <c r="F117" s="191">
        <v>310362</v>
      </c>
      <c r="G117" s="43">
        <v>54.8352</v>
      </c>
      <c r="H117" s="173">
        <v>325000</v>
      </c>
      <c r="I117" s="168"/>
      <c r="J117" s="118"/>
      <c r="K117" s="45">
        <v>5300</v>
      </c>
      <c r="L117" s="46">
        <f>(K117/1000-0.2)*2.04*4.2</f>
        <v>43.696800000000003</v>
      </c>
      <c r="M117" s="176">
        <v>363902</v>
      </c>
      <c r="N117" s="47">
        <v>49.265999999999998</v>
      </c>
      <c r="O117" s="173">
        <v>381706</v>
      </c>
      <c r="P117" s="63">
        <v>54.8352</v>
      </c>
      <c r="Q117" s="173">
        <v>400429</v>
      </c>
    </row>
    <row r="118" spans="1:17" ht="13.9" customHeight="1" thickBot="1" x14ac:dyDescent="0.25">
      <c r="A118" s="116"/>
      <c r="B118" s="48">
        <v>5560</v>
      </c>
      <c r="C118" s="68">
        <v>46.267199999999995</v>
      </c>
      <c r="D118" s="177">
        <v>309395</v>
      </c>
      <c r="E118" s="49">
        <v>52.163999999999994</v>
      </c>
      <c r="F118" s="204">
        <v>323938</v>
      </c>
      <c r="G118" s="49">
        <v>58.060799999999993</v>
      </c>
      <c r="H118" s="178">
        <v>339021</v>
      </c>
      <c r="I118" s="168"/>
      <c r="J118" s="118"/>
      <c r="K118" s="59">
        <v>5600</v>
      </c>
      <c r="L118" s="60">
        <f>(K118/1000-0.2)*2.04*4.2</f>
        <v>46.267199999999995</v>
      </c>
      <c r="M118" s="186">
        <v>379966</v>
      </c>
      <c r="N118" s="61">
        <v>52.163999999999994</v>
      </c>
      <c r="O118" s="181">
        <v>398323</v>
      </c>
      <c r="P118" s="65">
        <v>58.060799999999993</v>
      </c>
      <c r="Q118" s="181">
        <v>417599</v>
      </c>
    </row>
    <row r="119" spans="1:17" ht="10.15" customHeight="1" x14ac:dyDescent="0.2">
      <c r="A119" s="114">
        <v>4660</v>
      </c>
      <c r="B119" s="36">
        <v>4660</v>
      </c>
      <c r="C119" s="37">
        <v>41.31</v>
      </c>
      <c r="D119" s="188">
        <v>283799</v>
      </c>
      <c r="E119" s="37">
        <v>46.574999999999996</v>
      </c>
      <c r="F119" s="203">
        <v>297449</v>
      </c>
      <c r="G119" s="37">
        <v>51.839999999999996</v>
      </c>
      <c r="H119" s="170">
        <v>311639</v>
      </c>
      <c r="I119" s="168"/>
      <c r="J119" s="117">
        <v>4700</v>
      </c>
      <c r="K119" s="39">
        <v>4700</v>
      </c>
      <c r="L119" s="40">
        <f>(K119/1000-0.2)*2.04*4.5</f>
        <v>41.31</v>
      </c>
      <c r="M119" s="188">
        <v>348637</v>
      </c>
      <c r="N119" s="41">
        <v>46.574999999999996</v>
      </c>
      <c r="O119" s="170">
        <v>365889</v>
      </c>
      <c r="P119" s="62">
        <v>51.839999999999996</v>
      </c>
      <c r="Q119" s="170">
        <v>384059</v>
      </c>
    </row>
    <row r="120" spans="1:17" x14ac:dyDescent="0.2">
      <c r="A120" s="115"/>
      <c r="B120" s="42">
        <v>4960</v>
      </c>
      <c r="C120" s="57">
        <v>44.064</v>
      </c>
      <c r="D120" s="176">
        <v>297590</v>
      </c>
      <c r="E120" s="43">
        <v>49.679999999999993</v>
      </c>
      <c r="F120" s="191">
        <v>311687</v>
      </c>
      <c r="G120" s="43">
        <v>55.295999999999999</v>
      </c>
      <c r="H120" s="173">
        <v>326324</v>
      </c>
      <c r="I120" s="168"/>
      <c r="J120" s="118"/>
      <c r="K120" s="45">
        <v>5000</v>
      </c>
      <c r="L120" s="46">
        <f>(K120/1000-0.2)*2.04*4.5</f>
        <v>44.064</v>
      </c>
      <c r="M120" s="176">
        <v>365501</v>
      </c>
      <c r="N120" s="47">
        <v>49.679999999999993</v>
      </c>
      <c r="O120" s="173">
        <v>383306</v>
      </c>
      <c r="P120" s="63">
        <v>55.295999999999999</v>
      </c>
      <c r="Q120" s="173">
        <v>402029</v>
      </c>
    </row>
    <row r="121" spans="1:17" x14ac:dyDescent="0.2">
      <c r="A121" s="115"/>
      <c r="B121" s="42">
        <v>5260</v>
      </c>
      <c r="C121" s="57">
        <v>46.817999999999998</v>
      </c>
      <c r="D121" s="176">
        <v>311382</v>
      </c>
      <c r="E121" s="43">
        <v>52.784999999999997</v>
      </c>
      <c r="F121" s="191">
        <v>325925</v>
      </c>
      <c r="G121" s="43">
        <v>58.751999999999995</v>
      </c>
      <c r="H121" s="173">
        <v>341009</v>
      </c>
      <c r="I121" s="168"/>
      <c r="J121" s="118"/>
      <c r="K121" s="45">
        <v>5300</v>
      </c>
      <c r="L121" s="46">
        <f>(K121/1000-0.2)*2.04*4.5</f>
        <v>46.817999999999998</v>
      </c>
      <c r="M121" s="176">
        <v>382366</v>
      </c>
      <c r="N121" s="47">
        <v>52.784999999999997</v>
      </c>
      <c r="O121" s="173">
        <v>400722</v>
      </c>
      <c r="P121" s="63">
        <v>58.751999999999995</v>
      </c>
      <c r="Q121" s="173">
        <v>419997</v>
      </c>
    </row>
    <row r="122" spans="1:17" ht="12" thickBot="1" x14ac:dyDescent="0.25">
      <c r="A122" s="116"/>
      <c r="B122" s="48">
        <v>5560</v>
      </c>
      <c r="C122" s="68">
        <v>49.571999999999989</v>
      </c>
      <c r="D122" s="177">
        <v>325174</v>
      </c>
      <c r="E122" s="49">
        <v>55.889999999999993</v>
      </c>
      <c r="F122" s="204">
        <v>340163</v>
      </c>
      <c r="G122" s="49">
        <v>62.207999999999991</v>
      </c>
      <c r="H122" s="178">
        <v>355693</v>
      </c>
      <c r="I122" s="168"/>
      <c r="J122" s="118"/>
      <c r="K122" s="51">
        <v>5600</v>
      </c>
      <c r="L122" s="52">
        <f>(K122/1000-0.2)*2.04*4.5</f>
        <v>49.571999999999989</v>
      </c>
      <c r="M122" s="177">
        <v>399231</v>
      </c>
      <c r="N122" s="53">
        <v>55.889999999999993</v>
      </c>
      <c r="O122" s="178">
        <v>418139</v>
      </c>
      <c r="P122" s="64">
        <v>62.207999999999991</v>
      </c>
      <c r="Q122" s="178">
        <v>437967</v>
      </c>
    </row>
    <row r="123" spans="1:17" ht="10.15" customHeight="1" x14ac:dyDescent="0.2">
      <c r="A123" s="114">
        <v>4960</v>
      </c>
      <c r="B123" s="36">
        <v>4960</v>
      </c>
      <c r="C123" s="37">
        <v>47.001599999999996</v>
      </c>
      <c r="D123" s="188">
        <v>312045</v>
      </c>
      <c r="E123" s="37">
        <v>52.991999999999997</v>
      </c>
      <c r="F123" s="203">
        <v>326588</v>
      </c>
      <c r="G123" s="37">
        <v>58.982399999999998</v>
      </c>
      <c r="H123" s="170">
        <v>341671</v>
      </c>
      <c r="I123" s="168"/>
      <c r="J123" s="117">
        <v>5000</v>
      </c>
      <c r="K123" s="39">
        <v>5000</v>
      </c>
      <c r="L123" s="40">
        <f>(K123/1000-0.2)*2.04*4.8</f>
        <v>47.001599999999996</v>
      </c>
      <c r="M123" s="170">
        <v>383166</v>
      </c>
      <c r="N123" s="41">
        <v>52.991999999999997</v>
      </c>
      <c r="O123" s="171">
        <v>401522</v>
      </c>
      <c r="P123" s="41">
        <v>58.982399999999998</v>
      </c>
      <c r="Q123" s="171">
        <v>420760</v>
      </c>
    </row>
    <row r="124" spans="1:17" x14ac:dyDescent="0.2">
      <c r="A124" s="115"/>
      <c r="B124" s="42">
        <v>5260</v>
      </c>
      <c r="C124" s="57">
        <v>49.9392</v>
      </c>
      <c r="D124" s="176">
        <v>326499</v>
      </c>
      <c r="E124" s="43">
        <v>56.303999999999995</v>
      </c>
      <c r="F124" s="191">
        <v>341488</v>
      </c>
      <c r="G124" s="43">
        <v>62.66879999999999</v>
      </c>
      <c r="H124" s="173">
        <v>357017</v>
      </c>
      <c r="I124" s="168"/>
      <c r="J124" s="118"/>
      <c r="K124" s="45">
        <v>5300</v>
      </c>
      <c r="L124" s="46">
        <f>(K124/1000-0.2)*2.04*4.8</f>
        <v>49.9392</v>
      </c>
      <c r="M124" s="173">
        <v>400830</v>
      </c>
      <c r="N124" s="47">
        <v>56.303999999999995</v>
      </c>
      <c r="O124" s="174">
        <v>419740</v>
      </c>
      <c r="P124" s="47">
        <v>62.66879999999999</v>
      </c>
      <c r="Q124" s="174">
        <v>439567</v>
      </c>
    </row>
    <row r="125" spans="1:17" ht="12" thickBot="1" x14ac:dyDescent="0.25">
      <c r="A125" s="116"/>
      <c r="B125" s="48">
        <v>5560</v>
      </c>
      <c r="C125" s="68">
        <v>52.876799999999989</v>
      </c>
      <c r="D125" s="177">
        <v>340953</v>
      </c>
      <c r="E125" s="49">
        <v>59.615999999999985</v>
      </c>
      <c r="F125" s="204">
        <v>356388</v>
      </c>
      <c r="G125" s="49">
        <v>66.355199999999982</v>
      </c>
      <c r="H125" s="178">
        <v>372364</v>
      </c>
      <c r="I125" s="168"/>
      <c r="J125" s="119"/>
      <c r="K125" s="51">
        <v>5600</v>
      </c>
      <c r="L125" s="52">
        <f>(K125/1000-0.2)*2.04*4.8</f>
        <v>52.876799999999989</v>
      </c>
      <c r="M125" s="178">
        <v>418495</v>
      </c>
      <c r="N125" s="53">
        <v>59.615999999999985</v>
      </c>
      <c r="O125" s="179">
        <v>437956</v>
      </c>
      <c r="P125" s="53">
        <v>66.355199999999982</v>
      </c>
      <c r="Q125" s="179">
        <v>458337</v>
      </c>
    </row>
    <row r="126" spans="1:17" ht="10.15" customHeight="1" x14ac:dyDescent="0.2">
      <c r="A126" s="114">
        <v>5260</v>
      </c>
      <c r="B126" s="36">
        <v>5260</v>
      </c>
      <c r="C126" s="37">
        <v>53.060399999999994</v>
      </c>
      <c r="D126" s="188">
        <v>341615</v>
      </c>
      <c r="E126" s="37">
        <v>59.822999999999986</v>
      </c>
      <c r="F126" s="203">
        <v>357051</v>
      </c>
      <c r="G126" s="37">
        <v>66.585599999999985</v>
      </c>
      <c r="H126" s="170">
        <v>373026</v>
      </c>
      <c r="I126" s="168"/>
      <c r="J126" s="117">
        <v>5300</v>
      </c>
      <c r="K126" s="39">
        <v>5300</v>
      </c>
      <c r="L126" s="40">
        <f>(K126/1000-0.2)*2.04*5.1</f>
        <v>53.060399999999994</v>
      </c>
      <c r="M126" s="170">
        <v>419295</v>
      </c>
      <c r="N126" s="41">
        <v>59.822999999999986</v>
      </c>
      <c r="O126" s="171">
        <v>438756</v>
      </c>
      <c r="P126" s="41">
        <v>66.585599999999985</v>
      </c>
      <c r="Q126" s="171">
        <v>459136</v>
      </c>
    </row>
    <row r="127" spans="1:17" ht="13.9" customHeight="1" thickBot="1" x14ac:dyDescent="0.25">
      <c r="A127" s="116"/>
      <c r="B127" s="48">
        <v>5560</v>
      </c>
      <c r="C127" s="68">
        <v>56.181599999999989</v>
      </c>
      <c r="D127" s="177">
        <v>356732</v>
      </c>
      <c r="E127" s="49">
        <v>63.341999999999985</v>
      </c>
      <c r="F127" s="204">
        <v>372614</v>
      </c>
      <c r="G127" s="49">
        <v>70.50239999999998</v>
      </c>
      <c r="H127" s="178">
        <v>389037</v>
      </c>
      <c r="I127" s="168"/>
      <c r="J127" s="119"/>
      <c r="K127" s="51">
        <v>5600</v>
      </c>
      <c r="L127" s="52">
        <f>(K127/1000-0.2)*2.04*5.1</f>
        <v>56.181599999999989</v>
      </c>
      <c r="M127" s="178">
        <v>437759</v>
      </c>
      <c r="N127" s="53">
        <v>63.341999999999985</v>
      </c>
      <c r="O127" s="179">
        <v>457773</v>
      </c>
      <c r="P127" s="53">
        <v>70.50239999999998</v>
      </c>
      <c r="Q127" s="179">
        <v>478704</v>
      </c>
    </row>
    <row r="128" spans="1:17" ht="12" thickBot="1" x14ac:dyDescent="0.25">
      <c r="A128" s="69">
        <v>5560</v>
      </c>
      <c r="B128" s="70">
        <v>5560</v>
      </c>
      <c r="C128" s="71">
        <v>59.47</v>
      </c>
      <c r="D128" s="177">
        <v>372511</v>
      </c>
      <c r="E128" s="71">
        <v>67.069999999999993</v>
      </c>
      <c r="F128" s="204">
        <v>388840</v>
      </c>
      <c r="G128" s="71">
        <v>74.650000000000006</v>
      </c>
      <c r="H128" s="178">
        <v>405708</v>
      </c>
      <c r="I128" s="168"/>
      <c r="J128" s="72">
        <v>5600</v>
      </c>
      <c r="K128" s="73">
        <v>5600</v>
      </c>
      <c r="L128" s="74">
        <f>(K128/1000-0.2)*2.04*5.4</f>
        <v>59.486399999999996</v>
      </c>
      <c r="M128" s="205">
        <v>457024</v>
      </c>
      <c r="N128" s="75">
        <v>67.069999999999993</v>
      </c>
      <c r="O128" s="206">
        <v>477590</v>
      </c>
      <c r="P128" s="75">
        <v>74.650000000000006</v>
      </c>
      <c r="Q128" s="206">
        <v>498479</v>
      </c>
    </row>
    <row r="129" spans="9:9" x14ac:dyDescent="0.2">
      <c r="I129" s="166"/>
    </row>
  </sheetData>
  <mergeCells count="35">
    <mergeCell ref="A126:A127"/>
    <mergeCell ref="J126:J127"/>
    <mergeCell ref="A3:H3"/>
    <mergeCell ref="J3:N3"/>
    <mergeCell ref="J5:Q5"/>
    <mergeCell ref="A9:A23"/>
    <mergeCell ref="J9:J23"/>
    <mergeCell ref="A24:A37"/>
    <mergeCell ref="J24:J37"/>
    <mergeCell ref="A38:A50"/>
    <mergeCell ref="J38:J50"/>
    <mergeCell ref="A51:A62"/>
    <mergeCell ref="J51:J62"/>
    <mergeCell ref="A63:A73"/>
    <mergeCell ref="J63:J73"/>
    <mergeCell ref="A74:A83"/>
    <mergeCell ref="J74:J83"/>
    <mergeCell ref="A6:H6"/>
    <mergeCell ref="A4:H4"/>
    <mergeCell ref="J4:N4"/>
    <mergeCell ref="A5:H5"/>
    <mergeCell ref="A84:A92"/>
    <mergeCell ref="J84:J92"/>
    <mergeCell ref="A93:A100"/>
    <mergeCell ref="J93:J100"/>
    <mergeCell ref="A101:A107"/>
    <mergeCell ref="J101:J107"/>
    <mergeCell ref="A108:A113"/>
    <mergeCell ref="J108:J113"/>
    <mergeCell ref="A114:A118"/>
    <mergeCell ref="J114:J118"/>
    <mergeCell ref="A119:A122"/>
    <mergeCell ref="J119:J122"/>
    <mergeCell ref="A123:A125"/>
    <mergeCell ref="J123:J125"/>
  </mergeCells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1E4FA-227C-464D-B5C1-1101D504846F}">
  <sheetPr>
    <pageSetUpPr fitToPage="1"/>
  </sheetPr>
  <dimension ref="B2:N67"/>
  <sheetViews>
    <sheetView showGridLines="0" tabSelected="1" zoomScaleNormal="100" zoomScalePageLayoutView="125" workbookViewId="0">
      <selection activeCell="Q16" sqref="Q16"/>
    </sheetView>
  </sheetViews>
  <sheetFormatPr defaultRowHeight="15" x14ac:dyDescent="0.25"/>
  <cols>
    <col min="2" max="2" width="10.28515625" customWidth="1"/>
    <col min="3" max="4" width="10.28515625" style="76" customWidth="1"/>
    <col min="5" max="5" width="13.85546875" customWidth="1"/>
    <col min="6" max="13" width="10.28515625" customWidth="1"/>
    <col min="15" max="15" width="3.5703125" customWidth="1"/>
  </cols>
  <sheetData>
    <row r="2" spans="2:14" ht="65.25" customHeight="1" x14ac:dyDescent="0.25"/>
    <row r="4" spans="2:14" x14ac:dyDescent="0.25">
      <c r="B4" s="140" t="s">
        <v>85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2:14" x14ac:dyDescent="0.2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2:14" ht="38.25" x14ac:dyDescent="0.25">
      <c r="B6" s="142" t="s">
        <v>78</v>
      </c>
      <c r="C6" s="142"/>
      <c r="D6" s="142"/>
      <c r="E6" s="77" t="s">
        <v>84</v>
      </c>
      <c r="F6" s="137" t="s">
        <v>76</v>
      </c>
      <c r="G6" s="137"/>
      <c r="H6" s="137"/>
      <c r="I6" s="137" t="s">
        <v>75</v>
      </c>
      <c r="J6" s="137"/>
      <c r="K6" s="137"/>
      <c r="L6" s="137" t="s">
        <v>74</v>
      </c>
      <c r="M6" s="137"/>
      <c r="N6" s="137"/>
    </row>
    <row r="7" spans="2:14" x14ac:dyDescent="0.25">
      <c r="B7" s="78" t="s">
        <v>83</v>
      </c>
      <c r="C7" s="138" t="s">
        <v>72</v>
      </c>
      <c r="D7" s="138"/>
      <c r="E7" s="79"/>
      <c r="F7" s="79"/>
      <c r="G7" s="139" t="s">
        <v>61</v>
      </c>
      <c r="H7" s="139"/>
      <c r="I7" s="79"/>
      <c r="J7" s="139" t="s">
        <v>61</v>
      </c>
      <c r="K7" s="139"/>
      <c r="L7" s="79"/>
      <c r="M7" s="139" t="s">
        <v>61</v>
      </c>
      <c r="N7" s="139"/>
    </row>
    <row r="8" spans="2:14" x14ac:dyDescent="0.25">
      <c r="B8" s="133" t="s">
        <v>96</v>
      </c>
      <c r="C8" s="134"/>
      <c r="D8" s="134"/>
      <c r="E8" s="134"/>
      <c r="F8" s="143" t="s">
        <v>82</v>
      </c>
      <c r="G8" s="143"/>
      <c r="H8" s="143"/>
      <c r="I8" s="143"/>
      <c r="J8" s="143"/>
      <c r="K8" s="143"/>
      <c r="L8" s="143"/>
      <c r="M8" s="143"/>
      <c r="N8" s="143"/>
    </row>
    <row r="9" spans="2:14" ht="33.75" x14ac:dyDescent="0.25">
      <c r="B9" s="136"/>
      <c r="C9" s="136"/>
      <c r="D9" s="136"/>
      <c r="E9" s="136"/>
      <c r="F9" s="80" t="s">
        <v>70</v>
      </c>
      <c r="G9" s="81" t="s">
        <v>69</v>
      </c>
      <c r="H9" s="81" t="s">
        <v>68</v>
      </c>
      <c r="I9" s="80" t="s">
        <v>70</v>
      </c>
      <c r="J9" s="81" t="s">
        <v>69</v>
      </c>
      <c r="K9" s="81" t="s">
        <v>68</v>
      </c>
      <c r="L9" s="80" t="s">
        <v>70</v>
      </c>
      <c r="M9" s="81" t="s">
        <v>69</v>
      </c>
      <c r="N9" s="81" t="s">
        <v>68</v>
      </c>
    </row>
    <row r="10" spans="2:14" x14ac:dyDescent="0.25">
      <c r="B10" s="130">
        <v>1960</v>
      </c>
      <c r="C10" s="131">
        <v>1360</v>
      </c>
      <c r="D10" s="131"/>
      <c r="E10" s="132">
        <v>2</v>
      </c>
      <c r="F10" s="82">
        <v>4.41</v>
      </c>
      <c r="G10" s="83">
        <v>113979</v>
      </c>
      <c r="H10" s="83">
        <v>116042</v>
      </c>
      <c r="I10" s="82">
        <v>4.97</v>
      </c>
      <c r="J10" s="84">
        <v>118886</v>
      </c>
      <c r="K10" s="84">
        <v>120947</v>
      </c>
      <c r="L10" s="82">
        <v>5.53</v>
      </c>
      <c r="M10" s="84">
        <v>124315</v>
      </c>
      <c r="N10" s="83">
        <v>126376</v>
      </c>
    </row>
    <row r="11" spans="2:14" x14ac:dyDescent="0.25">
      <c r="B11" s="130"/>
      <c r="C11" s="131">
        <v>1660</v>
      </c>
      <c r="D11" s="131"/>
      <c r="E11" s="132"/>
      <c r="F11" s="82">
        <v>5.51</v>
      </c>
      <c r="G11" s="83">
        <v>121399</v>
      </c>
      <c r="H11" s="83">
        <v>123461</v>
      </c>
      <c r="I11" s="82">
        <v>6.21</v>
      </c>
      <c r="J11" s="84">
        <v>126771</v>
      </c>
      <c r="K11" s="84">
        <v>128833</v>
      </c>
      <c r="L11" s="82">
        <v>6.91</v>
      </c>
      <c r="M11" s="84">
        <v>132667</v>
      </c>
      <c r="N11" s="83">
        <v>134728</v>
      </c>
    </row>
    <row r="12" spans="2:14" x14ac:dyDescent="0.25">
      <c r="B12" s="130"/>
      <c r="C12" s="131">
        <v>1960</v>
      </c>
      <c r="D12" s="131"/>
      <c r="E12" s="132"/>
      <c r="F12" s="82">
        <v>6.61</v>
      </c>
      <c r="G12" s="83">
        <v>128818</v>
      </c>
      <c r="H12" s="83">
        <v>130881</v>
      </c>
      <c r="I12" s="82">
        <v>7.45</v>
      </c>
      <c r="J12" s="84">
        <v>134656</v>
      </c>
      <c r="K12" s="84">
        <v>136718</v>
      </c>
      <c r="L12" s="82">
        <v>8.2899999999999991</v>
      </c>
      <c r="M12" s="84">
        <v>141018</v>
      </c>
      <c r="N12" s="83">
        <v>143080</v>
      </c>
    </row>
    <row r="13" spans="2:14" x14ac:dyDescent="0.25">
      <c r="B13" s="130"/>
      <c r="C13" s="131">
        <v>2260</v>
      </c>
      <c r="D13" s="131"/>
      <c r="E13" s="132"/>
      <c r="F13" s="82">
        <v>7.71</v>
      </c>
      <c r="G13" s="83">
        <v>136238</v>
      </c>
      <c r="H13" s="83">
        <v>138301</v>
      </c>
      <c r="I13" s="82">
        <v>8.69</v>
      </c>
      <c r="J13" s="84">
        <v>142542</v>
      </c>
      <c r="K13" s="84">
        <v>152087</v>
      </c>
      <c r="L13" s="82">
        <v>9.68</v>
      </c>
      <c r="M13" s="84">
        <v>149370</v>
      </c>
      <c r="N13" s="83">
        <v>151431</v>
      </c>
    </row>
    <row r="14" spans="2:14" x14ac:dyDescent="0.25">
      <c r="B14" s="130"/>
      <c r="C14" s="131">
        <v>2560</v>
      </c>
      <c r="D14" s="131"/>
      <c r="E14" s="132"/>
      <c r="F14" s="82">
        <v>8.81</v>
      </c>
      <c r="G14" s="83">
        <v>143658</v>
      </c>
      <c r="H14" s="83">
        <v>145720</v>
      </c>
      <c r="I14" s="82">
        <v>9.94</v>
      </c>
      <c r="J14" s="84">
        <v>150427</v>
      </c>
      <c r="K14" s="84">
        <v>160603</v>
      </c>
      <c r="L14" s="82">
        <v>11.06</v>
      </c>
      <c r="M14" s="84">
        <v>157720</v>
      </c>
      <c r="N14" s="83">
        <v>159782</v>
      </c>
    </row>
    <row r="15" spans="2:14" x14ac:dyDescent="0.25">
      <c r="B15" s="130">
        <v>2860</v>
      </c>
      <c r="C15" s="131">
        <v>1360</v>
      </c>
      <c r="D15" s="131"/>
      <c r="E15" s="132">
        <v>3</v>
      </c>
      <c r="F15" s="82">
        <v>6.61</v>
      </c>
      <c r="G15" s="83">
        <v>144107</v>
      </c>
      <c r="H15" s="83">
        <v>146704</v>
      </c>
      <c r="I15" s="82">
        <v>7.45</v>
      </c>
      <c r="J15" s="84">
        <v>150429</v>
      </c>
      <c r="K15" s="84">
        <v>153026</v>
      </c>
      <c r="L15" s="82">
        <v>8.2899999999999991</v>
      </c>
      <c r="M15" s="84">
        <v>157275</v>
      </c>
      <c r="N15" s="83">
        <v>159872</v>
      </c>
    </row>
    <row r="16" spans="2:14" x14ac:dyDescent="0.25">
      <c r="B16" s="130"/>
      <c r="C16" s="131">
        <v>1660</v>
      </c>
      <c r="D16" s="131"/>
      <c r="E16" s="132"/>
      <c r="F16" s="82">
        <v>8.26</v>
      </c>
      <c r="G16" s="83">
        <v>153254</v>
      </c>
      <c r="H16" s="83">
        <v>155852</v>
      </c>
      <c r="I16" s="82">
        <v>9.32</v>
      </c>
      <c r="J16" s="84">
        <v>160043</v>
      </c>
      <c r="K16" s="84">
        <v>162640</v>
      </c>
      <c r="L16" s="82">
        <v>10.37</v>
      </c>
      <c r="M16" s="84">
        <v>167356</v>
      </c>
      <c r="N16" s="83">
        <v>169953</v>
      </c>
    </row>
    <row r="17" spans="2:14" x14ac:dyDescent="0.25">
      <c r="B17" s="130"/>
      <c r="C17" s="131">
        <v>1960</v>
      </c>
      <c r="D17" s="131"/>
      <c r="E17" s="132"/>
      <c r="F17" s="82">
        <v>9.91</v>
      </c>
      <c r="G17" s="83">
        <v>162403</v>
      </c>
      <c r="H17" s="83">
        <v>165000</v>
      </c>
      <c r="I17" s="82">
        <v>11.18</v>
      </c>
      <c r="J17" s="84">
        <v>169657</v>
      </c>
      <c r="K17" s="84">
        <v>180707</v>
      </c>
      <c r="L17" s="82">
        <v>12.44</v>
      </c>
      <c r="M17" s="84">
        <v>177436</v>
      </c>
      <c r="N17" s="83">
        <v>180033</v>
      </c>
    </row>
    <row r="18" spans="2:14" x14ac:dyDescent="0.25">
      <c r="B18" s="130"/>
      <c r="C18" s="131">
        <v>2260</v>
      </c>
      <c r="D18" s="131"/>
      <c r="E18" s="132"/>
      <c r="F18" s="82">
        <v>11.57</v>
      </c>
      <c r="G18" s="83">
        <v>171551</v>
      </c>
      <c r="H18" s="83">
        <v>174148</v>
      </c>
      <c r="I18" s="82">
        <v>13.04</v>
      </c>
      <c r="J18" s="84">
        <v>179272</v>
      </c>
      <c r="K18" s="84">
        <v>191090</v>
      </c>
      <c r="L18" s="82">
        <v>14.52</v>
      </c>
      <c r="M18" s="84">
        <v>187515</v>
      </c>
      <c r="N18" s="83">
        <v>190112</v>
      </c>
    </row>
    <row r="19" spans="2:14" x14ac:dyDescent="0.25">
      <c r="B19" s="130"/>
      <c r="C19" s="131">
        <v>2560</v>
      </c>
      <c r="D19" s="131"/>
      <c r="E19" s="132"/>
      <c r="F19" s="82">
        <v>13.22</v>
      </c>
      <c r="G19" s="83">
        <v>180699</v>
      </c>
      <c r="H19" s="83">
        <v>183296</v>
      </c>
      <c r="I19" s="82">
        <v>14.9</v>
      </c>
      <c r="J19" s="84">
        <v>188886</v>
      </c>
      <c r="K19" s="84">
        <v>201474</v>
      </c>
      <c r="L19" s="82">
        <v>16.59</v>
      </c>
      <c r="M19" s="84">
        <v>197595</v>
      </c>
      <c r="N19" s="83">
        <v>200192</v>
      </c>
    </row>
    <row r="20" spans="2:14" x14ac:dyDescent="0.25">
      <c r="B20" s="130">
        <v>3760</v>
      </c>
      <c r="C20" s="131">
        <v>1360</v>
      </c>
      <c r="D20" s="131"/>
      <c r="E20" s="132">
        <v>4</v>
      </c>
      <c r="F20" s="82">
        <v>8.81</v>
      </c>
      <c r="G20" s="83">
        <v>173866</v>
      </c>
      <c r="H20" s="83">
        <v>179366</v>
      </c>
      <c r="I20" s="82">
        <v>9.94</v>
      </c>
      <c r="J20" s="84">
        <v>183474</v>
      </c>
      <c r="K20" s="84">
        <v>187104</v>
      </c>
      <c r="L20" s="82">
        <v>11.06</v>
      </c>
      <c r="M20" s="84">
        <v>191736</v>
      </c>
      <c r="N20" s="83">
        <v>195366</v>
      </c>
    </row>
    <row r="21" spans="2:14" x14ac:dyDescent="0.25">
      <c r="B21" s="130"/>
      <c r="C21" s="131">
        <v>1660</v>
      </c>
      <c r="D21" s="131"/>
      <c r="E21" s="132"/>
      <c r="F21" s="82">
        <v>11.02</v>
      </c>
      <c r="G21" s="83">
        <v>184743</v>
      </c>
      <c r="H21" s="83">
        <v>190243</v>
      </c>
      <c r="I21" s="82">
        <v>12.42</v>
      </c>
      <c r="J21" s="84">
        <v>194816</v>
      </c>
      <c r="K21" s="84">
        <v>198446</v>
      </c>
      <c r="L21" s="82">
        <v>13.82</v>
      </c>
      <c r="M21" s="84">
        <v>203544</v>
      </c>
      <c r="N21" s="83">
        <v>207175</v>
      </c>
    </row>
    <row r="22" spans="2:14" x14ac:dyDescent="0.25">
      <c r="B22" s="130"/>
      <c r="C22" s="131">
        <v>1960</v>
      </c>
      <c r="D22" s="131"/>
      <c r="E22" s="132"/>
      <c r="F22" s="82">
        <v>13.22</v>
      </c>
      <c r="G22" s="83">
        <v>195619</v>
      </c>
      <c r="H22" s="83">
        <v>201119</v>
      </c>
      <c r="I22" s="82">
        <v>14.9</v>
      </c>
      <c r="J22" s="84">
        <v>206159</v>
      </c>
      <c r="K22" s="84">
        <v>219842</v>
      </c>
      <c r="L22" s="82">
        <v>16.59</v>
      </c>
      <c r="M22" s="84">
        <v>215353</v>
      </c>
      <c r="N22" s="83">
        <v>218984</v>
      </c>
    </row>
    <row r="23" spans="2:14" x14ac:dyDescent="0.25">
      <c r="B23" s="130"/>
      <c r="C23" s="131">
        <v>2260</v>
      </c>
      <c r="D23" s="131"/>
      <c r="E23" s="132"/>
      <c r="F23" s="82">
        <v>15.42</v>
      </c>
      <c r="G23" s="83">
        <v>206496</v>
      </c>
      <c r="H23" s="83">
        <v>211996</v>
      </c>
      <c r="I23" s="82">
        <v>17.39</v>
      </c>
      <c r="J23" s="84">
        <v>217501</v>
      </c>
      <c r="K23" s="84">
        <v>232092</v>
      </c>
      <c r="L23" s="82">
        <v>19.350000000000001</v>
      </c>
      <c r="M23" s="84">
        <v>223123</v>
      </c>
      <c r="N23" s="83">
        <v>226940</v>
      </c>
    </row>
    <row r="24" spans="2:14" x14ac:dyDescent="0.25">
      <c r="B24" s="130"/>
      <c r="C24" s="131">
        <v>2560</v>
      </c>
      <c r="D24" s="131"/>
      <c r="E24" s="132"/>
      <c r="F24" s="82">
        <v>17.63</v>
      </c>
      <c r="G24" s="83">
        <v>217373</v>
      </c>
      <c r="H24" s="83">
        <v>222873</v>
      </c>
      <c r="I24" s="82">
        <v>19.87</v>
      </c>
      <c r="J24" s="84">
        <v>225104</v>
      </c>
      <c r="K24" s="84" t="s">
        <v>81</v>
      </c>
      <c r="L24" s="82">
        <v>22.12</v>
      </c>
      <c r="M24" s="84">
        <v>227162</v>
      </c>
      <c r="N24" s="83">
        <v>230792</v>
      </c>
    </row>
    <row r="25" spans="2:14" x14ac:dyDescent="0.25">
      <c r="B25" s="130">
        <v>4360</v>
      </c>
      <c r="C25" s="131">
        <v>1360</v>
      </c>
      <c r="D25" s="131"/>
      <c r="E25" s="132">
        <v>5</v>
      </c>
      <c r="F25" s="82">
        <v>10.28</v>
      </c>
      <c r="G25" s="83">
        <v>200730</v>
      </c>
      <c r="H25" s="83">
        <v>205895</v>
      </c>
      <c r="I25" s="82">
        <v>11.59</v>
      </c>
      <c r="J25" s="84">
        <v>209373</v>
      </c>
      <c r="K25" s="84">
        <v>214538</v>
      </c>
      <c r="L25" s="82">
        <v>12.9</v>
      </c>
      <c r="M25" s="84">
        <v>218539</v>
      </c>
      <c r="N25" s="83">
        <v>223704</v>
      </c>
    </row>
    <row r="26" spans="2:14" x14ac:dyDescent="0.25">
      <c r="B26" s="130"/>
      <c r="C26" s="131">
        <v>1660</v>
      </c>
      <c r="D26" s="131"/>
      <c r="E26" s="132"/>
      <c r="F26" s="82">
        <v>12.85</v>
      </c>
      <c r="G26" s="83">
        <v>212759</v>
      </c>
      <c r="H26" s="83">
        <v>217924</v>
      </c>
      <c r="I26" s="82">
        <v>14.49</v>
      </c>
      <c r="J26" s="84">
        <v>221867</v>
      </c>
      <c r="K26" s="84">
        <v>227032</v>
      </c>
      <c r="L26" s="82">
        <v>16.13</v>
      </c>
      <c r="M26" s="84">
        <v>231499</v>
      </c>
      <c r="N26" s="83">
        <v>236664</v>
      </c>
    </row>
    <row r="27" spans="2:14" x14ac:dyDescent="0.25">
      <c r="B27" s="130"/>
      <c r="C27" s="131">
        <v>1960</v>
      </c>
      <c r="D27" s="131"/>
      <c r="E27" s="132"/>
      <c r="F27" s="82">
        <v>15.42</v>
      </c>
      <c r="G27" s="83">
        <v>224787</v>
      </c>
      <c r="H27" s="83">
        <v>229952</v>
      </c>
      <c r="I27" s="82">
        <v>17.39</v>
      </c>
      <c r="J27" s="84">
        <v>231871</v>
      </c>
      <c r="K27" s="84">
        <v>237270</v>
      </c>
      <c r="L27" s="82">
        <v>19.350000000000001</v>
      </c>
      <c r="M27" s="84">
        <v>244460</v>
      </c>
      <c r="N27" s="83">
        <v>249625</v>
      </c>
    </row>
    <row r="28" spans="2:14" x14ac:dyDescent="0.25">
      <c r="B28" s="130"/>
      <c r="C28" s="131">
        <v>2260</v>
      </c>
      <c r="D28" s="131"/>
      <c r="E28" s="132"/>
      <c r="F28" s="82">
        <v>17.989999999999998</v>
      </c>
      <c r="G28" s="83">
        <v>233662</v>
      </c>
      <c r="H28" s="83">
        <v>239060</v>
      </c>
      <c r="I28" s="82">
        <v>20.29</v>
      </c>
      <c r="J28" s="84">
        <v>234362</v>
      </c>
      <c r="K28" s="84">
        <v>239527</v>
      </c>
      <c r="L28" s="82">
        <v>22.58</v>
      </c>
      <c r="M28" s="84">
        <v>241379</v>
      </c>
      <c r="N28" s="83">
        <v>246777</v>
      </c>
    </row>
    <row r="29" spans="2:14" x14ac:dyDescent="0.25">
      <c r="B29" s="130"/>
      <c r="C29" s="131">
        <v>2560</v>
      </c>
      <c r="D29" s="131"/>
      <c r="E29" s="132"/>
      <c r="F29" s="82">
        <v>20.56</v>
      </c>
      <c r="G29" s="83">
        <v>236816</v>
      </c>
      <c r="H29" s="83">
        <v>241981</v>
      </c>
      <c r="I29" s="82">
        <v>23.18</v>
      </c>
      <c r="J29" s="84">
        <v>243116</v>
      </c>
      <c r="K29" s="84">
        <v>248515</v>
      </c>
      <c r="L29" s="82">
        <v>25.8</v>
      </c>
      <c r="M29" s="84">
        <v>253044</v>
      </c>
      <c r="N29" s="83">
        <v>258442</v>
      </c>
    </row>
    <row r="30" spans="2:14" x14ac:dyDescent="0.25">
      <c r="B30" s="130">
        <v>5260</v>
      </c>
      <c r="C30" s="131">
        <v>1360</v>
      </c>
      <c r="D30" s="131"/>
      <c r="E30" s="132">
        <v>6</v>
      </c>
      <c r="F30" s="82">
        <v>12.48</v>
      </c>
      <c r="G30" s="83">
        <v>245858</v>
      </c>
      <c r="H30" s="83">
        <v>253557</v>
      </c>
      <c r="I30" s="82">
        <v>14.08</v>
      </c>
      <c r="J30" s="84">
        <v>255916</v>
      </c>
      <c r="K30" s="84">
        <v>263616</v>
      </c>
      <c r="L30" s="82">
        <v>15.67</v>
      </c>
      <c r="M30" s="84">
        <v>266499</v>
      </c>
      <c r="N30" s="83">
        <v>274199</v>
      </c>
    </row>
    <row r="31" spans="2:14" x14ac:dyDescent="0.25">
      <c r="B31" s="130"/>
      <c r="C31" s="131">
        <v>1660</v>
      </c>
      <c r="D31" s="131"/>
      <c r="E31" s="132"/>
      <c r="F31" s="82">
        <v>15.61</v>
      </c>
      <c r="G31" s="83">
        <v>259615</v>
      </c>
      <c r="H31" s="83">
        <v>267315</v>
      </c>
      <c r="I31" s="82">
        <v>17.600000000000001</v>
      </c>
      <c r="J31" s="84">
        <v>268627</v>
      </c>
      <c r="K31" s="84">
        <v>276606</v>
      </c>
      <c r="L31" s="82">
        <v>19.579999999999998</v>
      </c>
      <c r="M31" s="84">
        <v>278989</v>
      </c>
      <c r="N31" s="83">
        <v>286969</v>
      </c>
    </row>
    <row r="32" spans="2:14" x14ac:dyDescent="0.25">
      <c r="B32" s="130"/>
      <c r="C32" s="131">
        <v>1960</v>
      </c>
      <c r="D32" s="131"/>
      <c r="E32" s="132"/>
      <c r="F32" s="82">
        <v>18.73</v>
      </c>
      <c r="G32" s="83">
        <v>271117</v>
      </c>
      <c r="H32" s="83">
        <v>279097</v>
      </c>
      <c r="I32" s="82">
        <v>21.11</v>
      </c>
      <c r="J32" s="84">
        <v>270140</v>
      </c>
      <c r="K32" s="84">
        <v>277840</v>
      </c>
      <c r="L32" s="82">
        <v>23.5</v>
      </c>
      <c r="M32" s="84">
        <v>281188</v>
      </c>
      <c r="N32" s="83">
        <v>288886</v>
      </c>
    </row>
    <row r="33" spans="2:14" x14ac:dyDescent="0.25">
      <c r="B33" s="130"/>
      <c r="C33" s="131">
        <v>2260</v>
      </c>
      <c r="D33" s="131"/>
      <c r="E33" s="132"/>
      <c r="F33" s="82">
        <v>21.85</v>
      </c>
      <c r="G33" s="83">
        <v>273373</v>
      </c>
      <c r="H33" s="83">
        <v>281072</v>
      </c>
      <c r="I33" s="82">
        <v>24.63</v>
      </c>
      <c r="J33" s="84">
        <v>281428</v>
      </c>
      <c r="K33" s="84">
        <v>289407</v>
      </c>
      <c r="L33" s="82">
        <v>27.42</v>
      </c>
      <c r="M33" s="84">
        <v>292210</v>
      </c>
      <c r="N33" s="83">
        <v>300189</v>
      </c>
    </row>
    <row r="34" spans="2:14" x14ac:dyDescent="0.25">
      <c r="B34" s="130"/>
      <c r="C34" s="131">
        <v>2560</v>
      </c>
      <c r="D34" s="131"/>
      <c r="E34" s="132"/>
      <c r="F34" s="82">
        <v>24.97</v>
      </c>
      <c r="G34" s="83">
        <v>283500</v>
      </c>
      <c r="H34" s="83">
        <v>291479</v>
      </c>
      <c r="I34" s="82">
        <v>56.3</v>
      </c>
      <c r="J34" s="84">
        <v>294229</v>
      </c>
      <c r="K34" s="84">
        <v>302209</v>
      </c>
      <c r="L34" s="82">
        <v>31.33</v>
      </c>
      <c r="M34" s="84">
        <v>305430</v>
      </c>
      <c r="N34" s="83">
        <v>313409</v>
      </c>
    </row>
    <row r="35" spans="2:14" ht="15.75" x14ac:dyDescent="0.25">
      <c r="G35" s="144" t="s">
        <v>97</v>
      </c>
      <c r="H35" s="144"/>
      <c r="I35" s="144"/>
      <c r="J35" s="144"/>
      <c r="K35" s="144"/>
      <c r="L35" s="144"/>
      <c r="M35" s="144"/>
      <c r="N35" s="144"/>
    </row>
    <row r="37" spans="2:14" x14ac:dyDescent="0.25">
      <c r="B37" s="140" t="s">
        <v>80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2:14" x14ac:dyDescent="0.25">
      <c r="B38" s="85"/>
      <c r="C38" s="85"/>
      <c r="D38" s="85"/>
      <c r="E38" s="85"/>
      <c r="F38" s="85"/>
      <c r="G38" s="85"/>
      <c r="H38" s="85"/>
      <c r="I38" s="85"/>
      <c r="J38" s="85"/>
      <c r="K38" s="145" t="s">
        <v>79</v>
      </c>
      <c r="L38" s="145"/>
      <c r="M38" s="145"/>
      <c r="N38" s="85"/>
    </row>
    <row r="39" spans="2:14" ht="25.5" x14ac:dyDescent="0.25">
      <c r="B39" s="142" t="s">
        <v>78</v>
      </c>
      <c r="C39" s="142"/>
      <c r="D39" s="142"/>
      <c r="E39" s="86" t="s">
        <v>77</v>
      </c>
      <c r="F39" s="137" t="s">
        <v>76</v>
      </c>
      <c r="G39" s="137"/>
      <c r="H39" s="137"/>
      <c r="I39" s="137" t="s">
        <v>75</v>
      </c>
      <c r="J39" s="137"/>
      <c r="K39" s="137"/>
      <c r="L39" s="137" t="s">
        <v>74</v>
      </c>
      <c r="M39" s="137"/>
      <c r="N39" s="137"/>
    </row>
    <row r="40" spans="2:14" x14ac:dyDescent="0.25">
      <c r="B40" s="78" t="s">
        <v>73</v>
      </c>
      <c r="C40" s="138" t="s">
        <v>72</v>
      </c>
      <c r="D40" s="138"/>
      <c r="E40" s="79"/>
      <c r="F40" s="79"/>
      <c r="G40" s="139" t="s">
        <v>61</v>
      </c>
      <c r="H40" s="139"/>
      <c r="I40" s="79"/>
      <c r="J40" s="139" t="s">
        <v>61</v>
      </c>
      <c r="K40" s="139"/>
      <c r="L40" s="79"/>
      <c r="M40" s="139" t="s">
        <v>61</v>
      </c>
      <c r="N40" s="139"/>
    </row>
    <row r="41" spans="2:14" x14ac:dyDescent="0.25">
      <c r="B41" s="133" t="s">
        <v>96</v>
      </c>
      <c r="C41" s="134"/>
      <c r="D41" s="134"/>
      <c r="E41" s="134"/>
      <c r="F41" s="135" t="s">
        <v>71</v>
      </c>
      <c r="G41" s="135"/>
      <c r="H41" s="135"/>
      <c r="I41" s="135"/>
      <c r="J41" s="135"/>
      <c r="K41" s="135"/>
      <c r="L41" s="135"/>
      <c r="M41" s="135"/>
      <c r="N41" s="135"/>
    </row>
    <row r="42" spans="2:14" ht="33.75" x14ac:dyDescent="0.25">
      <c r="B42" s="136"/>
      <c r="C42" s="136"/>
      <c r="D42" s="136"/>
      <c r="E42" s="136"/>
      <c r="F42" s="80" t="s">
        <v>70</v>
      </c>
      <c r="G42" s="81" t="s">
        <v>69</v>
      </c>
      <c r="H42" s="81" t="s">
        <v>68</v>
      </c>
      <c r="I42" s="80" t="s">
        <v>70</v>
      </c>
      <c r="J42" s="81" t="s">
        <v>69</v>
      </c>
      <c r="K42" s="81" t="s">
        <v>68</v>
      </c>
      <c r="L42" s="80" t="s">
        <v>70</v>
      </c>
      <c r="M42" s="81" t="s">
        <v>69</v>
      </c>
      <c r="N42" s="81" t="s">
        <v>68</v>
      </c>
    </row>
    <row r="43" spans="2:14" x14ac:dyDescent="0.25">
      <c r="B43" s="130">
        <v>1960</v>
      </c>
      <c r="C43" s="131">
        <v>1360</v>
      </c>
      <c r="D43" s="131"/>
      <c r="E43" s="132">
        <v>2</v>
      </c>
      <c r="F43" s="82">
        <v>4.41</v>
      </c>
      <c r="G43" s="87">
        <v>115479</v>
      </c>
      <c r="H43" s="87">
        <v>118042</v>
      </c>
      <c r="I43" s="82">
        <v>4.97</v>
      </c>
      <c r="J43" s="88">
        <v>120386</v>
      </c>
      <c r="K43" s="88">
        <v>122947</v>
      </c>
      <c r="L43" s="82">
        <v>5.53</v>
      </c>
      <c r="M43" s="88">
        <v>125815</v>
      </c>
      <c r="N43" s="88">
        <v>128376</v>
      </c>
    </row>
    <row r="44" spans="2:14" x14ac:dyDescent="0.25">
      <c r="B44" s="130"/>
      <c r="C44" s="131">
        <v>1660</v>
      </c>
      <c r="D44" s="131"/>
      <c r="E44" s="132"/>
      <c r="F44" s="82">
        <v>5.51</v>
      </c>
      <c r="G44" s="87">
        <v>122899</v>
      </c>
      <c r="H44" s="87">
        <v>125461</v>
      </c>
      <c r="I44" s="82">
        <v>6.21</v>
      </c>
      <c r="J44" s="88">
        <v>128271</v>
      </c>
      <c r="K44" s="88">
        <v>130833</v>
      </c>
      <c r="L44" s="82">
        <v>6.91</v>
      </c>
      <c r="M44" s="88">
        <v>134167</v>
      </c>
      <c r="N44" s="88">
        <v>136728</v>
      </c>
    </row>
    <row r="45" spans="2:14" x14ac:dyDescent="0.25">
      <c r="B45" s="130"/>
      <c r="C45" s="131">
        <v>1960</v>
      </c>
      <c r="D45" s="131"/>
      <c r="E45" s="132"/>
      <c r="F45" s="82">
        <v>6.61</v>
      </c>
      <c r="G45" s="87">
        <v>130318</v>
      </c>
      <c r="H45" s="87">
        <v>132881</v>
      </c>
      <c r="I45" s="82">
        <v>7.45</v>
      </c>
      <c r="J45" s="88">
        <v>136156</v>
      </c>
      <c r="K45" s="88">
        <v>138718</v>
      </c>
      <c r="L45" s="82">
        <v>8.2899999999999991</v>
      </c>
      <c r="M45" s="88">
        <v>142518</v>
      </c>
      <c r="N45" s="88">
        <v>145080</v>
      </c>
    </row>
    <row r="46" spans="2:14" x14ac:dyDescent="0.25">
      <c r="B46" s="130"/>
      <c r="C46" s="131">
        <v>2260</v>
      </c>
      <c r="D46" s="131"/>
      <c r="E46" s="132"/>
      <c r="F46" s="82">
        <v>7.71</v>
      </c>
      <c r="G46" s="87">
        <v>137738</v>
      </c>
      <c r="H46" s="87">
        <v>140301</v>
      </c>
      <c r="I46" s="82">
        <v>8.69</v>
      </c>
      <c r="J46" s="88">
        <v>144042</v>
      </c>
      <c r="K46" s="88">
        <v>154087</v>
      </c>
      <c r="L46" s="82">
        <v>9.68</v>
      </c>
      <c r="M46" s="88">
        <v>150870</v>
      </c>
      <c r="N46" s="88">
        <v>153431</v>
      </c>
    </row>
    <row r="47" spans="2:14" x14ac:dyDescent="0.25">
      <c r="B47" s="130"/>
      <c r="C47" s="131">
        <v>2560</v>
      </c>
      <c r="D47" s="131"/>
      <c r="E47" s="132"/>
      <c r="F47" s="82">
        <v>8.81</v>
      </c>
      <c r="G47" s="87">
        <v>145158</v>
      </c>
      <c r="H47" s="87">
        <v>147720</v>
      </c>
      <c r="I47" s="82">
        <v>9.94</v>
      </c>
      <c r="J47" s="88">
        <v>151927</v>
      </c>
      <c r="K47" s="88">
        <v>162603</v>
      </c>
      <c r="L47" s="82">
        <v>11.06</v>
      </c>
      <c r="M47" s="88">
        <v>159220</v>
      </c>
      <c r="N47" s="88">
        <v>161782</v>
      </c>
    </row>
    <row r="48" spans="2:14" x14ac:dyDescent="0.25">
      <c r="B48" s="130">
        <v>2860</v>
      </c>
      <c r="C48" s="131">
        <v>1360</v>
      </c>
      <c r="D48" s="131"/>
      <c r="E48" s="132">
        <v>3</v>
      </c>
      <c r="F48" s="82">
        <v>6.61</v>
      </c>
      <c r="G48" s="87">
        <v>146107</v>
      </c>
      <c r="H48" s="87">
        <v>148704</v>
      </c>
      <c r="I48" s="82">
        <v>7.45</v>
      </c>
      <c r="J48" s="88">
        <v>152429</v>
      </c>
      <c r="K48" s="88">
        <v>155026</v>
      </c>
      <c r="L48" s="82">
        <v>8.2899999999999991</v>
      </c>
      <c r="M48" s="88">
        <v>159275</v>
      </c>
      <c r="N48" s="88">
        <v>161872</v>
      </c>
    </row>
    <row r="49" spans="2:14" x14ac:dyDescent="0.25">
      <c r="B49" s="130"/>
      <c r="C49" s="131">
        <v>1660</v>
      </c>
      <c r="D49" s="131"/>
      <c r="E49" s="132"/>
      <c r="F49" s="82">
        <v>8.26</v>
      </c>
      <c r="G49" s="87">
        <v>155254</v>
      </c>
      <c r="H49" s="87">
        <v>157852</v>
      </c>
      <c r="I49" s="82">
        <v>9.32</v>
      </c>
      <c r="J49" s="88">
        <v>162043</v>
      </c>
      <c r="K49" s="88">
        <v>164640</v>
      </c>
      <c r="L49" s="82">
        <v>10.37</v>
      </c>
      <c r="M49" s="88">
        <v>169356</v>
      </c>
      <c r="N49" s="88">
        <v>171953</v>
      </c>
    </row>
    <row r="50" spans="2:14" x14ac:dyDescent="0.25">
      <c r="B50" s="130"/>
      <c r="C50" s="131">
        <v>1960</v>
      </c>
      <c r="D50" s="131"/>
      <c r="E50" s="132"/>
      <c r="F50" s="82">
        <v>9.91</v>
      </c>
      <c r="G50" s="87">
        <v>164403</v>
      </c>
      <c r="H50" s="87">
        <v>167000</v>
      </c>
      <c r="I50" s="82">
        <v>11.18</v>
      </c>
      <c r="J50" s="88">
        <v>171657</v>
      </c>
      <c r="K50" s="88">
        <v>182707</v>
      </c>
      <c r="L50" s="82">
        <v>12.44</v>
      </c>
      <c r="M50" s="88">
        <v>179436</v>
      </c>
      <c r="N50" s="88">
        <v>182033</v>
      </c>
    </row>
    <row r="51" spans="2:14" x14ac:dyDescent="0.25">
      <c r="B51" s="130"/>
      <c r="C51" s="131">
        <v>2260</v>
      </c>
      <c r="D51" s="131"/>
      <c r="E51" s="132"/>
      <c r="F51" s="82">
        <v>11.57</v>
      </c>
      <c r="G51" s="87">
        <v>173551</v>
      </c>
      <c r="H51" s="87">
        <v>176148</v>
      </c>
      <c r="I51" s="82">
        <v>13.04</v>
      </c>
      <c r="J51" s="88">
        <v>181272</v>
      </c>
      <c r="K51" s="88">
        <v>193090</v>
      </c>
      <c r="L51" s="82">
        <v>14.52</v>
      </c>
      <c r="M51" s="88">
        <v>189515</v>
      </c>
      <c r="N51" s="88">
        <v>192112</v>
      </c>
    </row>
    <row r="52" spans="2:14" x14ac:dyDescent="0.25">
      <c r="B52" s="130"/>
      <c r="C52" s="131">
        <v>2560</v>
      </c>
      <c r="D52" s="131"/>
      <c r="E52" s="132"/>
      <c r="F52" s="82">
        <v>13.22</v>
      </c>
      <c r="G52" s="87">
        <v>182699</v>
      </c>
      <c r="H52" s="87">
        <v>185296</v>
      </c>
      <c r="I52" s="82">
        <v>14.9</v>
      </c>
      <c r="J52" s="88">
        <v>190886</v>
      </c>
      <c r="K52" s="88">
        <v>203474</v>
      </c>
      <c r="L52" s="82">
        <v>16.59</v>
      </c>
      <c r="M52" s="88">
        <v>199595</v>
      </c>
      <c r="N52" s="88">
        <v>202192</v>
      </c>
    </row>
    <row r="53" spans="2:14" x14ac:dyDescent="0.25">
      <c r="B53" s="130">
        <v>3760</v>
      </c>
      <c r="C53" s="131">
        <v>1360</v>
      </c>
      <c r="D53" s="131"/>
      <c r="E53" s="132">
        <v>4</v>
      </c>
      <c r="F53" s="82">
        <v>8.81</v>
      </c>
      <c r="G53" s="87">
        <v>173866</v>
      </c>
      <c r="H53" s="87">
        <v>182366</v>
      </c>
      <c r="I53" s="82">
        <v>9.94</v>
      </c>
      <c r="J53" s="88">
        <v>185474</v>
      </c>
      <c r="K53" s="88">
        <v>190104</v>
      </c>
      <c r="L53" s="82">
        <v>11.06</v>
      </c>
      <c r="M53" s="88">
        <v>193736</v>
      </c>
      <c r="N53" s="88">
        <v>198366</v>
      </c>
    </row>
    <row r="54" spans="2:14" x14ac:dyDescent="0.25">
      <c r="B54" s="130"/>
      <c r="C54" s="131">
        <v>1660</v>
      </c>
      <c r="D54" s="131"/>
      <c r="E54" s="132"/>
      <c r="F54" s="82">
        <v>11.02</v>
      </c>
      <c r="G54" s="87">
        <v>184743</v>
      </c>
      <c r="H54" s="87">
        <v>193243</v>
      </c>
      <c r="I54" s="82">
        <v>12.42</v>
      </c>
      <c r="J54" s="88">
        <v>196816</v>
      </c>
      <c r="K54" s="88">
        <v>201446</v>
      </c>
      <c r="L54" s="82">
        <v>13.82</v>
      </c>
      <c r="M54" s="88">
        <v>205544</v>
      </c>
      <c r="N54" s="88">
        <v>210175</v>
      </c>
    </row>
    <row r="55" spans="2:14" x14ac:dyDescent="0.25">
      <c r="B55" s="130"/>
      <c r="C55" s="131">
        <v>1960</v>
      </c>
      <c r="D55" s="131"/>
      <c r="E55" s="132"/>
      <c r="F55" s="82">
        <v>13.22</v>
      </c>
      <c r="G55" s="87">
        <v>195619</v>
      </c>
      <c r="H55" s="87">
        <v>204119</v>
      </c>
      <c r="I55" s="82">
        <v>14.9</v>
      </c>
      <c r="J55" s="88">
        <v>208159</v>
      </c>
      <c r="K55" s="88">
        <v>222842</v>
      </c>
      <c r="L55" s="82">
        <v>16.59</v>
      </c>
      <c r="M55" s="88">
        <v>217353</v>
      </c>
      <c r="N55" s="88">
        <v>221984</v>
      </c>
    </row>
    <row r="56" spans="2:14" x14ac:dyDescent="0.25">
      <c r="B56" s="130"/>
      <c r="C56" s="131">
        <v>2260</v>
      </c>
      <c r="D56" s="131"/>
      <c r="E56" s="132"/>
      <c r="F56" s="82">
        <v>15.42</v>
      </c>
      <c r="G56" s="87">
        <v>206496</v>
      </c>
      <c r="H56" s="87">
        <v>214996</v>
      </c>
      <c r="I56" s="82">
        <v>17.39</v>
      </c>
      <c r="J56" s="88">
        <v>219501</v>
      </c>
      <c r="K56" s="88">
        <v>235092</v>
      </c>
      <c r="L56" s="82">
        <v>19.350000000000001</v>
      </c>
      <c r="M56" s="88">
        <v>225123</v>
      </c>
      <c r="N56" s="88">
        <v>229940</v>
      </c>
    </row>
    <row r="57" spans="2:14" x14ac:dyDescent="0.25">
      <c r="B57" s="130"/>
      <c r="C57" s="131">
        <v>2560</v>
      </c>
      <c r="D57" s="131"/>
      <c r="E57" s="132"/>
      <c r="F57" s="82">
        <v>17.63</v>
      </c>
      <c r="G57" s="87">
        <v>217373</v>
      </c>
      <c r="H57" s="87">
        <v>225873</v>
      </c>
      <c r="I57" s="82">
        <v>19.87</v>
      </c>
      <c r="J57" s="88">
        <v>227104</v>
      </c>
      <c r="K57" s="88">
        <v>243303</v>
      </c>
      <c r="L57" s="82">
        <v>22.12</v>
      </c>
      <c r="M57" s="88">
        <v>229162</v>
      </c>
      <c r="N57" s="88">
        <v>233792</v>
      </c>
    </row>
    <row r="58" spans="2:14" x14ac:dyDescent="0.25">
      <c r="B58" s="130">
        <v>4360</v>
      </c>
      <c r="C58" s="131">
        <v>1360</v>
      </c>
      <c r="D58" s="131"/>
      <c r="E58" s="132">
        <v>5</v>
      </c>
      <c r="F58" s="82">
        <v>10.28</v>
      </c>
      <c r="G58" s="87">
        <v>203730</v>
      </c>
      <c r="H58" s="87">
        <v>208895</v>
      </c>
      <c r="I58" s="82">
        <v>11.59</v>
      </c>
      <c r="J58" s="88">
        <v>212373</v>
      </c>
      <c r="K58" s="88">
        <v>217538</v>
      </c>
      <c r="L58" s="82">
        <v>12.9</v>
      </c>
      <c r="M58" s="88">
        <v>221539</v>
      </c>
      <c r="N58" s="88">
        <v>226704</v>
      </c>
    </row>
    <row r="59" spans="2:14" x14ac:dyDescent="0.25">
      <c r="B59" s="130"/>
      <c r="C59" s="131">
        <v>1660</v>
      </c>
      <c r="D59" s="131"/>
      <c r="E59" s="132"/>
      <c r="F59" s="82">
        <v>12.85</v>
      </c>
      <c r="G59" s="87">
        <v>215759</v>
      </c>
      <c r="H59" s="87">
        <v>220924</v>
      </c>
      <c r="I59" s="82">
        <v>14.49</v>
      </c>
      <c r="J59" s="88">
        <v>224867</v>
      </c>
      <c r="K59" s="88">
        <v>230032</v>
      </c>
      <c r="L59" s="82">
        <v>16.13</v>
      </c>
      <c r="M59" s="88">
        <v>234499</v>
      </c>
      <c r="N59" s="88">
        <v>239664</v>
      </c>
    </row>
    <row r="60" spans="2:14" x14ac:dyDescent="0.25">
      <c r="B60" s="130"/>
      <c r="C60" s="131">
        <v>1960</v>
      </c>
      <c r="D60" s="131"/>
      <c r="E60" s="132"/>
      <c r="F60" s="82">
        <v>15.42</v>
      </c>
      <c r="G60" s="87">
        <v>227787</v>
      </c>
      <c r="H60" s="87">
        <v>232952</v>
      </c>
      <c r="I60" s="82">
        <v>17.39</v>
      </c>
      <c r="J60" s="88">
        <v>234871</v>
      </c>
      <c r="K60" s="88">
        <v>240270</v>
      </c>
      <c r="L60" s="82">
        <v>19.350000000000001</v>
      </c>
      <c r="M60" s="88">
        <v>247460</v>
      </c>
      <c r="N60" s="88">
        <v>252625</v>
      </c>
    </row>
    <row r="61" spans="2:14" x14ac:dyDescent="0.25">
      <c r="B61" s="130"/>
      <c r="C61" s="131">
        <v>2260</v>
      </c>
      <c r="D61" s="131"/>
      <c r="E61" s="132"/>
      <c r="F61" s="82">
        <v>17.989999999999998</v>
      </c>
      <c r="G61" s="87">
        <v>236662</v>
      </c>
      <c r="H61" s="87">
        <v>242060</v>
      </c>
      <c r="I61" s="82">
        <v>20.29</v>
      </c>
      <c r="J61" s="88">
        <v>237362</v>
      </c>
      <c r="K61" s="88">
        <v>242527</v>
      </c>
      <c r="L61" s="82">
        <v>22.58</v>
      </c>
      <c r="M61" s="88">
        <v>244379</v>
      </c>
      <c r="N61" s="88">
        <v>249777</v>
      </c>
    </row>
    <row r="62" spans="2:14" x14ac:dyDescent="0.25">
      <c r="B62" s="130"/>
      <c r="C62" s="131">
        <v>2560</v>
      </c>
      <c r="D62" s="131"/>
      <c r="E62" s="132"/>
      <c r="F62" s="82">
        <v>20.56</v>
      </c>
      <c r="G62" s="87">
        <v>239816</v>
      </c>
      <c r="H62" s="87">
        <v>244981</v>
      </c>
      <c r="I62" s="82">
        <v>23.18</v>
      </c>
      <c r="J62" s="88">
        <v>246116</v>
      </c>
      <c r="K62" s="88">
        <v>251515</v>
      </c>
      <c r="L62" s="82">
        <v>25.8</v>
      </c>
      <c r="M62" s="88">
        <v>256044</v>
      </c>
      <c r="N62" s="88">
        <v>261442</v>
      </c>
    </row>
    <row r="63" spans="2:14" x14ac:dyDescent="0.25">
      <c r="B63" s="130">
        <v>5260</v>
      </c>
      <c r="C63" s="131">
        <v>1360</v>
      </c>
      <c r="D63" s="131"/>
      <c r="E63" s="132">
        <v>6</v>
      </c>
      <c r="F63" s="82">
        <v>12.48</v>
      </c>
      <c r="G63" s="87">
        <v>249358</v>
      </c>
      <c r="H63" s="87">
        <v>257557</v>
      </c>
      <c r="I63" s="82">
        <v>14.08</v>
      </c>
      <c r="J63" s="88">
        <v>259416</v>
      </c>
      <c r="K63" s="88">
        <v>267616</v>
      </c>
      <c r="L63" s="82">
        <v>15.67</v>
      </c>
      <c r="M63" s="88">
        <v>269999</v>
      </c>
      <c r="N63" s="88">
        <v>278199</v>
      </c>
    </row>
    <row r="64" spans="2:14" x14ac:dyDescent="0.25">
      <c r="B64" s="130"/>
      <c r="C64" s="131">
        <v>1660</v>
      </c>
      <c r="D64" s="131"/>
      <c r="E64" s="132"/>
      <c r="F64" s="82">
        <v>15.61</v>
      </c>
      <c r="G64" s="87">
        <v>263115</v>
      </c>
      <c r="H64" s="87">
        <v>271315</v>
      </c>
      <c r="I64" s="82">
        <v>17.600000000000001</v>
      </c>
      <c r="J64" s="88">
        <v>272127</v>
      </c>
      <c r="K64" s="88">
        <v>280606</v>
      </c>
      <c r="L64" s="82">
        <v>19.579999999999998</v>
      </c>
      <c r="M64" s="88">
        <v>282489</v>
      </c>
      <c r="N64" s="88">
        <v>290969</v>
      </c>
    </row>
    <row r="65" spans="2:14" x14ac:dyDescent="0.25">
      <c r="B65" s="130"/>
      <c r="C65" s="131">
        <v>1960</v>
      </c>
      <c r="D65" s="131"/>
      <c r="E65" s="132"/>
      <c r="F65" s="82">
        <v>18.73</v>
      </c>
      <c r="G65" s="87">
        <v>274617</v>
      </c>
      <c r="H65" s="87">
        <v>283097</v>
      </c>
      <c r="I65" s="82">
        <v>21.11</v>
      </c>
      <c r="J65" s="88">
        <v>273640</v>
      </c>
      <c r="K65" s="88">
        <v>281840</v>
      </c>
      <c r="L65" s="82">
        <v>23.5</v>
      </c>
      <c r="M65" s="88">
        <v>284688</v>
      </c>
      <c r="N65" s="88">
        <v>292886</v>
      </c>
    </row>
    <row r="66" spans="2:14" x14ac:dyDescent="0.25">
      <c r="B66" s="130"/>
      <c r="C66" s="131">
        <v>2260</v>
      </c>
      <c r="D66" s="131"/>
      <c r="E66" s="132"/>
      <c r="F66" s="82">
        <v>21.85</v>
      </c>
      <c r="G66" s="87">
        <v>276873</v>
      </c>
      <c r="H66" s="87">
        <v>285072</v>
      </c>
      <c r="I66" s="82">
        <v>24.63</v>
      </c>
      <c r="J66" s="88">
        <v>284928</v>
      </c>
      <c r="K66" s="88">
        <v>293407</v>
      </c>
      <c r="L66" s="82">
        <v>27.42</v>
      </c>
      <c r="M66" s="88">
        <v>295710</v>
      </c>
      <c r="N66" s="88">
        <v>304189</v>
      </c>
    </row>
    <row r="67" spans="2:14" x14ac:dyDescent="0.25">
      <c r="B67" s="130"/>
      <c r="C67" s="131">
        <v>2560</v>
      </c>
      <c r="D67" s="131"/>
      <c r="E67" s="132"/>
      <c r="F67" s="82">
        <v>24.97</v>
      </c>
      <c r="G67" s="87">
        <v>287000</v>
      </c>
      <c r="H67" s="87">
        <v>295479</v>
      </c>
      <c r="I67" s="82">
        <v>56.3</v>
      </c>
      <c r="J67" s="88">
        <v>297729</v>
      </c>
      <c r="K67" s="88">
        <v>306209</v>
      </c>
      <c r="L67" s="82">
        <v>31.33</v>
      </c>
      <c r="M67" s="88">
        <v>308930</v>
      </c>
      <c r="N67" s="88">
        <v>317409</v>
      </c>
    </row>
  </sheetData>
  <mergeCells count="97">
    <mergeCell ref="B9:E9"/>
    <mergeCell ref="G35:N35"/>
    <mergeCell ref="B37:N37"/>
    <mergeCell ref="K38:M38"/>
    <mergeCell ref="B39:D39"/>
    <mergeCell ref="F39:H39"/>
    <mergeCell ref="C15:D15"/>
    <mergeCell ref="C16:D16"/>
    <mergeCell ref="C21:D21"/>
    <mergeCell ref="C13:D13"/>
    <mergeCell ref="C14:D14"/>
    <mergeCell ref="C10:D10"/>
    <mergeCell ref="C11:D11"/>
    <mergeCell ref="C12:D12"/>
    <mergeCell ref="C7:D7"/>
    <mergeCell ref="G7:H7"/>
    <mergeCell ref="J7:K7"/>
    <mergeCell ref="M7:N7"/>
    <mergeCell ref="B8:E8"/>
    <mergeCell ref="F8:N8"/>
    <mergeCell ref="B4:N4"/>
    <mergeCell ref="B5:N5"/>
    <mergeCell ref="B6:D6"/>
    <mergeCell ref="F6:H6"/>
    <mergeCell ref="I6:K6"/>
    <mergeCell ref="L6:N6"/>
    <mergeCell ref="B10:B14"/>
    <mergeCell ref="E10:E14"/>
    <mergeCell ref="B15:B19"/>
    <mergeCell ref="E15:E19"/>
    <mergeCell ref="C17:D17"/>
    <mergeCell ref="C18:D18"/>
    <mergeCell ref="C19:D19"/>
    <mergeCell ref="B20:B24"/>
    <mergeCell ref="C20:D20"/>
    <mergeCell ref="E20:E24"/>
    <mergeCell ref="C22:D22"/>
    <mergeCell ref="C23:D23"/>
    <mergeCell ref="C24:D24"/>
    <mergeCell ref="B25:B29"/>
    <mergeCell ref="C25:D25"/>
    <mergeCell ref="E25:E29"/>
    <mergeCell ref="C26:D26"/>
    <mergeCell ref="C27:D27"/>
    <mergeCell ref="C28:D28"/>
    <mergeCell ref="C29:D29"/>
    <mergeCell ref="B30:B34"/>
    <mergeCell ref="C30:D30"/>
    <mergeCell ref="E30:E34"/>
    <mergeCell ref="C31:D31"/>
    <mergeCell ref="C32:D32"/>
    <mergeCell ref="C33:D33"/>
    <mergeCell ref="C34:D34"/>
    <mergeCell ref="I39:K39"/>
    <mergeCell ref="L39:N39"/>
    <mergeCell ref="C40:D40"/>
    <mergeCell ref="G40:H40"/>
    <mergeCell ref="J40:K40"/>
    <mergeCell ref="M40:N40"/>
    <mergeCell ref="B41:E41"/>
    <mergeCell ref="F41:N41"/>
    <mergeCell ref="B42:E42"/>
    <mergeCell ref="B43:B47"/>
    <mergeCell ref="C43:D43"/>
    <mergeCell ref="E43:E47"/>
    <mergeCell ref="C44:D44"/>
    <mergeCell ref="C45:D45"/>
    <mergeCell ref="C46:D46"/>
    <mergeCell ref="C47:D47"/>
    <mergeCell ref="B48:B52"/>
    <mergeCell ref="C48:D48"/>
    <mergeCell ref="E48:E52"/>
    <mergeCell ref="C49:D49"/>
    <mergeCell ref="C50:D50"/>
    <mergeCell ref="C51:D51"/>
    <mergeCell ref="C52:D52"/>
    <mergeCell ref="B53:B57"/>
    <mergeCell ref="C53:D53"/>
    <mergeCell ref="E53:E57"/>
    <mergeCell ref="C54:D54"/>
    <mergeCell ref="C55:D55"/>
    <mergeCell ref="C56:D56"/>
    <mergeCell ref="C57:D57"/>
    <mergeCell ref="B58:B62"/>
    <mergeCell ref="C58:D58"/>
    <mergeCell ref="E58:E62"/>
    <mergeCell ref="C59:D59"/>
    <mergeCell ref="C60:D60"/>
    <mergeCell ref="C61:D61"/>
    <mergeCell ref="C62:D62"/>
    <mergeCell ref="B63:B67"/>
    <mergeCell ref="C63:D63"/>
    <mergeCell ref="E63:E67"/>
    <mergeCell ref="C64:D64"/>
    <mergeCell ref="C65:D65"/>
    <mergeCell ref="C66:D66"/>
    <mergeCell ref="C67:D67"/>
  </mergeCells>
  <pageMargins left="0.74803149606299213" right="0.74803149606299213" top="0.98425196850393704" bottom="0.98425196850393704" header="0.51181102362204722" footer="0.51181102362204722"/>
  <pageSetup paperSize="9"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Полаир КХстандарт+КХ для Цветов</vt:lpstr>
      <vt:lpstr>Полаир КХ стандарт заказ</vt:lpstr>
      <vt:lpstr>Полаир КХ стеклянный фронт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2015-06-05T18:19:34Z</dcterms:created>
  <dcterms:modified xsi:type="dcterms:W3CDTF">2021-02-03T14:25:43Z</dcterms:modified>
</cp:coreProperties>
</file>